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" sheetId="1" r:id="rId1"/>
    <sheet name="2" sheetId="4" r:id="rId2"/>
    <sheet name="3" sheetId="2" r:id="rId3"/>
    <sheet name="4" sheetId="5" r:id="rId4"/>
    <sheet name="5" sheetId="6" r:id="rId5"/>
    <sheet name="Всего" sheetId="7" r:id="rId6"/>
  </sheets>
  <calcPr calcId="124519"/>
</workbook>
</file>

<file path=xl/calcChain.xml><?xml version="1.0" encoding="utf-8"?>
<calcChain xmlns="http://schemas.openxmlformats.org/spreadsheetml/2006/main">
  <c r="H14" i="7"/>
  <c r="I14"/>
  <c r="G15"/>
  <c r="F15" s="1"/>
  <c r="H15"/>
  <c r="I15"/>
  <c r="J15"/>
  <c r="G16"/>
  <c r="F16" s="1"/>
  <c r="H16"/>
  <c r="I16"/>
  <c r="J16"/>
  <c r="H13"/>
  <c r="I13"/>
  <c r="J13"/>
  <c r="G13"/>
  <c r="J56" i="5"/>
  <c r="J50"/>
  <c r="H12" i="7"/>
  <c r="F12" s="1"/>
  <c r="I12"/>
  <c r="J12"/>
  <c r="G12"/>
  <c r="J58" i="5"/>
  <c r="J57"/>
  <c r="J51" s="1"/>
  <c r="J33" s="1"/>
  <c r="J15" s="1"/>
  <c r="J55"/>
  <c r="F55" s="1"/>
  <c r="J52"/>
  <c r="J34" s="1"/>
  <c r="G48"/>
  <c r="G30" s="1"/>
  <c r="H48"/>
  <c r="H53" s="1"/>
  <c r="I48"/>
  <c r="G49"/>
  <c r="H49"/>
  <c r="H31" s="1"/>
  <c r="H13" s="1"/>
  <c r="I49"/>
  <c r="G50"/>
  <c r="H50"/>
  <c r="I50"/>
  <c r="I32" s="1"/>
  <c r="I14" s="1"/>
  <c r="G51"/>
  <c r="H51"/>
  <c r="I51"/>
  <c r="G52"/>
  <c r="G34" s="1"/>
  <c r="H52"/>
  <c r="I52"/>
  <c r="I12" i="6"/>
  <c r="I13"/>
  <c r="G17"/>
  <c r="G12" s="1"/>
  <c r="H17"/>
  <c r="H12" s="1"/>
  <c r="I17"/>
  <c r="I21" s="1"/>
  <c r="G18"/>
  <c r="G13" s="1"/>
  <c r="H18"/>
  <c r="H13" s="1"/>
  <c r="I18"/>
  <c r="G19"/>
  <c r="G14" s="1"/>
  <c r="H19"/>
  <c r="H14" s="1"/>
  <c r="I19"/>
  <c r="I14" s="1"/>
  <c r="G20"/>
  <c r="G15" s="1"/>
  <c r="H20"/>
  <c r="H15" s="1"/>
  <c r="I20"/>
  <c r="I15" s="1"/>
  <c r="J17"/>
  <c r="J12" s="1"/>
  <c r="J18"/>
  <c r="J13" s="1"/>
  <c r="J19"/>
  <c r="J14" s="1"/>
  <c r="J20"/>
  <c r="J15" s="1"/>
  <c r="J36"/>
  <c r="I36"/>
  <c r="H36"/>
  <c r="G36"/>
  <c r="F35"/>
  <c r="F34"/>
  <c r="F33"/>
  <c r="F32"/>
  <c r="J31"/>
  <c r="I31"/>
  <c r="H31"/>
  <c r="G31"/>
  <c r="F30"/>
  <c r="F29"/>
  <c r="F28"/>
  <c r="F27"/>
  <c r="J26"/>
  <c r="I26"/>
  <c r="H26"/>
  <c r="G26"/>
  <c r="F25"/>
  <c r="F24"/>
  <c r="F23"/>
  <c r="F22"/>
  <c r="H21"/>
  <c r="J113" i="5"/>
  <c r="I113"/>
  <c r="H113"/>
  <c r="G113"/>
  <c r="F112"/>
  <c r="F111"/>
  <c r="F110"/>
  <c r="F109"/>
  <c r="F108"/>
  <c r="J107"/>
  <c r="I107"/>
  <c r="H107"/>
  <c r="G107"/>
  <c r="F106"/>
  <c r="F105"/>
  <c r="F104"/>
  <c r="F103"/>
  <c r="F102"/>
  <c r="J101"/>
  <c r="I101"/>
  <c r="H101"/>
  <c r="G101"/>
  <c r="F100"/>
  <c r="F99"/>
  <c r="F98"/>
  <c r="F97"/>
  <c r="F96"/>
  <c r="J95"/>
  <c r="I95"/>
  <c r="H95"/>
  <c r="G95"/>
  <c r="F94"/>
  <c r="F93"/>
  <c r="F92"/>
  <c r="F91"/>
  <c r="F90"/>
  <c r="J89"/>
  <c r="I89"/>
  <c r="H89"/>
  <c r="G89"/>
  <c r="F88"/>
  <c r="F87"/>
  <c r="F86"/>
  <c r="F85"/>
  <c r="F84"/>
  <c r="J83"/>
  <c r="I83"/>
  <c r="H83"/>
  <c r="G83"/>
  <c r="F82"/>
  <c r="F81"/>
  <c r="F80"/>
  <c r="F79"/>
  <c r="F78"/>
  <c r="J77"/>
  <c r="I77"/>
  <c r="H77"/>
  <c r="G77"/>
  <c r="F76"/>
  <c r="F75"/>
  <c r="F74"/>
  <c r="F73"/>
  <c r="F72"/>
  <c r="J71"/>
  <c r="I71"/>
  <c r="H71"/>
  <c r="G71"/>
  <c r="F70"/>
  <c r="F69"/>
  <c r="F68"/>
  <c r="F67"/>
  <c r="F66"/>
  <c r="F71" s="1"/>
  <c r="J65"/>
  <c r="I65"/>
  <c r="H65"/>
  <c r="G65"/>
  <c r="F64"/>
  <c r="F63"/>
  <c r="F62"/>
  <c r="F61"/>
  <c r="F60"/>
  <c r="I59"/>
  <c r="H59"/>
  <c r="G59"/>
  <c r="F58"/>
  <c r="F57"/>
  <c r="F54"/>
  <c r="I34"/>
  <c r="I16" s="1"/>
  <c r="I33"/>
  <c r="I15" s="1"/>
  <c r="G31"/>
  <c r="J48"/>
  <c r="I30"/>
  <c r="I12" s="1"/>
  <c r="J47"/>
  <c r="I47"/>
  <c r="H47"/>
  <c r="G47"/>
  <c r="F46"/>
  <c r="F45"/>
  <c r="F44"/>
  <c r="F43"/>
  <c r="F42"/>
  <c r="J41"/>
  <c r="I41"/>
  <c r="H41"/>
  <c r="G41"/>
  <c r="F40"/>
  <c r="F39"/>
  <c r="F38"/>
  <c r="F37"/>
  <c r="F36"/>
  <c r="H33"/>
  <c r="H15" s="1"/>
  <c r="G33"/>
  <c r="H32"/>
  <c r="G32"/>
  <c r="J30"/>
  <c r="J29"/>
  <c r="I29"/>
  <c r="H29"/>
  <c r="G29"/>
  <c r="F28"/>
  <c r="F27"/>
  <c r="F26"/>
  <c r="F25"/>
  <c r="F24"/>
  <c r="J22"/>
  <c r="I22"/>
  <c r="H22"/>
  <c r="G22"/>
  <c r="J21"/>
  <c r="I21"/>
  <c r="H21"/>
  <c r="G21"/>
  <c r="G15" s="1"/>
  <c r="J20"/>
  <c r="I20"/>
  <c r="H20"/>
  <c r="G20"/>
  <c r="F20" s="1"/>
  <c r="J19"/>
  <c r="I19"/>
  <c r="H19"/>
  <c r="G19"/>
  <c r="J18"/>
  <c r="J23" s="1"/>
  <c r="I18"/>
  <c r="H18"/>
  <c r="H23" s="1"/>
  <c r="G18"/>
  <c r="G23" s="1"/>
  <c r="H12" i="2"/>
  <c r="H13"/>
  <c r="I13"/>
  <c r="I14"/>
  <c r="G15"/>
  <c r="G16"/>
  <c r="H16"/>
  <c r="J14"/>
  <c r="J29"/>
  <c r="I29"/>
  <c r="H29"/>
  <c r="G29"/>
  <c r="F28"/>
  <c r="F27"/>
  <c r="F26"/>
  <c r="F25"/>
  <c r="F24"/>
  <c r="J22"/>
  <c r="J16" s="1"/>
  <c r="I22"/>
  <c r="I16" s="1"/>
  <c r="H22"/>
  <c r="G22"/>
  <c r="J21"/>
  <c r="J15" s="1"/>
  <c r="I21"/>
  <c r="I15" s="1"/>
  <c r="H21"/>
  <c r="H15" s="1"/>
  <c r="G21"/>
  <c r="F21"/>
  <c r="J20"/>
  <c r="I20"/>
  <c r="H20"/>
  <c r="H14" s="1"/>
  <c r="G20"/>
  <c r="G14" s="1"/>
  <c r="J19"/>
  <c r="J13" s="1"/>
  <c r="I19"/>
  <c r="H19"/>
  <c r="G19"/>
  <c r="G13" s="1"/>
  <c r="J18"/>
  <c r="J12" s="1"/>
  <c r="I18"/>
  <c r="I12" s="1"/>
  <c r="H18"/>
  <c r="G18"/>
  <c r="F18" s="1"/>
  <c r="G18" i="4"/>
  <c r="H18"/>
  <c r="I18"/>
  <c r="G19"/>
  <c r="H19"/>
  <c r="I19"/>
  <c r="G20"/>
  <c r="H20"/>
  <c r="I20"/>
  <c r="G21"/>
  <c r="H21"/>
  <c r="I21"/>
  <c r="G22"/>
  <c r="H22"/>
  <c r="I22"/>
  <c r="J19"/>
  <c r="J13" s="1"/>
  <c r="J20"/>
  <c r="J14" s="1"/>
  <c r="J21"/>
  <c r="J15" s="1"/>
  <c r="J22"/>
  <c r="J16" s="1"/>
  <c r="J18"/>
  <c r="G12"/>
  <c r="H12"/>
  <c r="I12"/>
  <c r="G13"/>
  <c r="H13"/>
  <c r="I13"/>
  <c r="G14"/>
  <c r="H14"/>
  <c r="I14"/>
  <c r="G15"/>
  <c r="H15"/>
  <c r="I15"/>
  <c r="G16"/>
  <c r="H16"/>
  <c r="I16"/>
  <c r="J12"/>
  <c r="J35"/>
  <c r="I35"/>
  <c r="H35"/>
  <c r="G35"/>
  <c r="F34"/>
  <c r="F33"/>
  <c r="F32"/>
  <c r="F31"/>
  <c r="F30"/>
  <c r="J29"/>
  <c r="I29"/>
  <c r="H29"/>
  <c r="G29"/>
  <c r="F28"/>
  <c r="F27"/>
  <c r="F26"/>
  <c r="F25"/>
  <c r="F24"/>
  <c r="G12" i="1"/>
  <c r="G13"/>
  <c r="I15"/>
  <c r="G16"/>
  <c r="J12"/>
  <c r="G19"/>
  <c r="H19"/>
  <c r="H13" s="1"/>
  <c r="I19"/>
  <c r="I13" s="1"/>
  <c r="J19"/>
  <c r="J13" s="1"/>
  <c r="G20"/>
  <c r="G14" s="1"/>
  <c r="H20"/>
  <c r="F20" s="1"/>
  <c r="I20"/>
  <c r="I14" s="1"/>
  <c r="J20"/>
  <c r="J14" s="1"/>
  <c r="G21"/>
  <c r="H21"/>
  <c r="H15" s="1"/>
  <c r="I21"/>
  <c r="J21"/>
  <c r="J15" s="1"/>
  <c r="G22"/>
  <c r="H22"/>
  <c r="H16" s="1"/>
  <c r="I22"/>
  <c r="I16" s="1"/>
  <c r="J22"/>
  <c r="J16" s="1"/>
  <c r="H18"/>
  <c r="I18"/>
  <c r="I23" s="1"/>
  <c r="J18"/>
  <c r="G18"/>
  <c r="G23" s="1"/>
  <c r="G29"/>
  <c r="H29"/>
  <c r="I29"/>
  <c r="J29"/>
  <c r="F28"/>
  <c r="F27"/>
  <c r="F26"/>
  <c r="F25"/>
  <c r="F24"/>
  <c r="F13" i="7" l="1"/>
  <c r="I17"/>
  <c r="H17"/>
  <c r="F95" i="5"/>
  <c r="J59"/>
  <c r="F56"/>
  <c r="J49"/>
  <c r="J31" s="1"/>
  <c r="J13" s="1"/>
  <c r="G16"/>
  <c r="F41"/>
  <c r="F29"/>
  <c r="J17" i="1"/>
  <c r="H14"/>
  <c r="F14" s="1"/>
  <c r="G12" i="2"/>
  <c r="F15" i="5"/>
  <c r="I53"/>
  <c r="F18"/>
  <c r="F22"/>
  <c r="F52"/>
  <c r="F65"/>
  <c r="F89"/>
  <c r="F16" i="1"/>
  <c r="I12"/>
  <c r="I17" s="1"/>
  <c r="I23" i="4"/>
  <c r="G12" i="5"/>
  <c r="G14"/>
  <c r="G14" i="7" s="1"/>
  <c r="G17" s="1"/>
  <c r="H14" i="5"/>
  <c r="G35"/>
  <c r="I31"/>
  <c r="I35" s="1"/>
  <c r="F47"/>
  <c r="F50"/>
  <c r="F77"/>
  <c r="F101"/>
  <c r="F113"/>
  <c r="G15" i="1"/>
  <c r="F15" s="1"/>
  <c r="H12"/>
  <c r="F12" s="1"/>
  <c r="F19" i="5"/>
  <c r="F51"/>
  <c r="F59"/>
  <c r="F83"/>
  <c r="F107"/>
  <c r="J16" i="6"/>
  <c r="F13"/>
  <c r="F18"/>
  <c r="F19"/>
  <c r="F20"/>
  <c r="F26"/>
  <c r="H16"/>
  <c r="F17"/>
  <c r="F31"/>
  <c r="F36"/>
  <c r="G21"/>
  <c r="I16"/>
  <c r="F14"/>
  <c r="J21"/>
  <c r="F15"/>
  <c r="G13" i="5"/>
  <c r="F33"/>
  <c r="F21"/>
  <c r="G53"/>
  <c r="J12"/>
  <c r="J16"/>
  <c r="H30"/>
  <c r="J32"/>
  <c r="J14" s="1"/>
  <c r="H34"/>
  <c r="F48"/>
  <c r="I23"/>
  <c r="I23" i="2"/>
  <c r="F29"/>
  <c r="F22"/>
  <c r="J23"/>
  <c r="J17"/>
  <c r="H17"/>
  <c r="F13"/>
  <c r="F14"/>
  <c r="F15"/>
  <c r="F16"/>
  <c r="H23"/>
  <c r="F20"/>
  <c r="G23"/>
  <c r="I17"/>
  <c r="F19"/>
  <c r="F13" i="4"/>
  <c r="F20"/>
  <c r="F18"/>
  <c r="J23"/>
  <c r="G17"/>
  <c r="F35"/>
  <c r="F22"/>
  <c r="F29"/>
  <c r="F15"/>
  <c r="F16"/>
  <c r="I17"/>
  <c r="H17"/>
  <c r="F14"/>
  <c r="J17"/>
  <c r="F21"/>
  <c r="H23"/>
  <c r="G23"/>
  <c r="F19"/>
  <c r="J23" i="1"/>
  <c r="F21"/>
  <c r="H23"/>
  <c r="G17"/>
  <c r="F19"/>
  <c r="F18"/>
  <c r="F22"/>
  <c r="F13"/>
  <c r="F29"/>
  <c r="J14" i="7" l="1"/>
  <c r="F14" s="1"/>
  <c r="F17" s="1"/>
  <c r="F49" i="5"/>
  <c r="F53" s="1"/>
  <c r="J53"/>
  <c r="F14"/>
  <c r="F23" i="2"/>
  <c r="H17" i="1"/>
  <c r="I13" i="5"/>
  <c r="I17" s="1"/>
  <c r="F23"/>
  <c r="F31"/>
  <c r="F17" i="1"/>
  <c r="J35" i="5"/>
  <c r="F21" i="6"/>
  <c r="F12"/>
  <c r="F16" s="1"/>
  <c r="G16"/>
  <c r="F34" i="5"/>
  <c r="H16"/>
  <c r="F16" s="1"/>
  <c r="F30"/>
  <c r="H12"/>
  <c r="H35"/>
  <c r="G17"/>
  <c r="J17"/>
  <c r="F32"/>
  <c r="F23" i="4"/>
  <c r="F12"/>
  <c r="F17" s="1"/>
  <c r="F23" i="1"/>
  <c r="J17" i="7" l="1"/>
  <c r="F13" i="5"/>
  <c r="H17"/>
  <c r="F12"/>
  <c r="F35"/>
  <c r="G17" i="2"/>
  <c r="F12"/>
  <c r="F17" s="1"/>
  <c r="F17" i="5" l="1"/>
</calcChain>
</file>

<file path=xl/sharedStrings.xml><?xml version="1.0" encoding="utf-8"?>
<sst xmlns="http://schemas.openxmlformats.org/spreadsheetml/2006/main" count="182" uniqueCount="53">
  <si>
    <t xml:space="preserve">Наименование основного мероприятия </t>
  </si>
  <si>
    <t>Ответственный исполнитель (ОИВ),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</si>
  <si>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</si>
  <si>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</si>
  <si>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</si>
  <si>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</si>
  <si>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</si>
  <si>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</si>
  <si>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</si>
  <si>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 ЛО</t>
  </si>
  <si>
    <t xml:space="preserve">Районный бюджет </t>
  </si>
  <si>
    <t xml:space="preserve">Местный бюджет </t>
  </si>
  <si>
    <t xml:space="preserve">Подпрограмма № 4 "Обеспечение деятельности администрации Большеврудского сельского поселения" </t>
  </si>
  <si>
    <t> Администрация Большеврудского сельского поселения</t>
  </si>
  <si>
    <t>Итого</t>
  </si>
  <si>
    <t>1. Основное мероприятие "Обеспечение функций представительных органов местного самоуправления"</t>
  </si>
  <si>
    <t>1.1 Расходы на выплаты по оплате труда  главы муниципального образования</t>
  </si>
  <si>
    <t>2.Основное мероприятие  "Развитие муниципального управления"</t>
  </si>
  <si>
    <t>2.1 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</si>
  <si>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2.2 Расходы на выплаты по оплате труда работников органов местного самоуправления </t>
  </si>
  <si>
    <t xml:space="preserve">2.3.1 Обеспечение выполнения полномочий и функций органов местного самоуправления  </t>
  </si>
  <si>
    <t xml:space="preserve">2.3.2 Обеспечение выполнения полномочий и функций органов местного самоуправления  (содержание немуниципальных служащих)  </t>
  </si>
  <si>
    <t>2.4  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</si>
  <si>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2.5  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</si>
  <si>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2.6  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</si>
  <si>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2.7  Межбюджетные трансферты на обеспечение деятельности исполнительных органов местного самоуправления района по внутреннему муниципальному финансовому контролю</t>
  </si>
  <si>
    <t xml:space="preserve">2.8 Выплаты  и  взносы  по обязательствам  муниципального образования для выполнения других обязательств муниципальных образований </t>
  </si>
  <si>
    <t>2.9 Выполнение других обязательств муниципальных образований по решению общегосударственных вопросов</t>
  </si>
  <si>
    <t xml:space="preserve">2.10 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</si>
  <si>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2.11  Расходы на осуществление первичного воинского учета на территориях, где отсутствуют военные комиссариаты</t>
  </si>
  <si>
    <t>План реализации</t>
  </si>
  <si>
    <t>Таблица 4.2</t>
  </si>
  <si>
    <t xml:space="preserve">2.3 Обеспечение выполнения полномочий и функций органов местного самоуправления   </t>
  </si>
  <si>
    <t>Таблица 1.2</t>
  </si>
  <si>
    <t xml:space="preserve">Подпрограмма № 1 "Развитие кадрового потенциала муниципальной службы Большеврудского сельского поселения" </t>
  </si>
  <si>
    <t>1. Основное мероприятие "Обеспечение кадровой подготовки специалистов органов местного самоуправления"</t>
  </si>
  <si>
    <t>1.1 Расходы на 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</si>
  <si>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Таблица 2.2</t>
  </si>
  <si>
    <t xml:space="preserve">Подпрограмма  № 2
"Развитие информационно-аналитического сопровождения Большеврудского сельского поселения" 
</t>
  </si>
  <si>
    <t>1. Основное мероприятие                                                 Развитие муниципального управления</t>
  </si>
  <si>
    <t>1.1 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</si>
  <si>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1.2 Приобретение товаров, работ, услуг в целях обеспечения текущего функционирования Интернет-сайтов, информационных систем</t>
  </si>
  <si>
    <t>Таблица 3.2</t>
  </si>
  <si>
    <t xml:space="preserve">Подпрограмма  № 3 "Управление имуществом и земельными ресурсами  Большеврудского сельского поселения" </t>
  </si>
  <si>
    <t xml:space="preserve">1. Основное мероприятие  
«Мероприятия по управлению муниципальным имуществом и земельными ресурсами»                                             
</t>
  </si>
  <si>
    <t>1.1 Мероприятия по землеустройству и землепользованию</t>
  </si>
  <si>
    <t xml:space="preserve">Подпрограмма № 5 "Муниципальная безопасность Большеврудского сельского поселения" </t>
  </si>
  <si>
    <t>1. Основное мероприятие " Мероприятия по предупреждению и профилактике правонарушений, обеспечение общественной безопасности"</t>
  </si>
  <si>
    <t>1.1 Мероприятия по профилактике и предотвращению правонарушений, в том числе среди несовершеннолетних детей</t>
  </si>
  <si>
    <t>1.2 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</si>
  <si>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1.3 Мероприятия на осуществление мер по противодействию коррупции в границах поселения</t>
  </si>
  <si>
    <t>Таблица 5.1</t>
  </si>
  <si>
    <t>Вся программа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</si>
</sst>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ill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zoomScale="115" zoomScaleNormal="115" workbookViewId="0">
      <selection activeCell="J26" sqref="J26"/>
    </sheetView>
  </sheetViews>
  <sheetFormatPr defaultRowHeight="15"/>
  <cols>
    <col min="1" max="1" width="30.7109375" style="6" customWidth="1"/>
    <col min="2" max="2" width="14.42578125" style="6" customWidth="1"/>
    <col min="6" max="10" width="12" style="10" customWidth="1"/>
  </cols>
  <sheetData>
    <row r="1" spans="1:11">
      <c r="I1" s="28" t="s">
        <v>33</v>
      </c>
      <c r="J1" s="28"/>
    </row>
    <row r="3" spans="1:11" ht="16.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5" spans="1:11" ht="15.75" customHeight="1">
      <c r="A5" s="26" t="s">
        <v>0</v>
      </c>
      <c r="B5" s="26" t="s">
        <v>1</v>
      </c>
      <c r="C5" s="26" t="s">
        <v>2</v>
      </c>
      <c r="D5" s="26"/>
      <c r="E5" s="26" t="s">
        <v>3</v>
      </c>
      <c r="F5" s="32" t="s">
        <v>4</v>
      </c>
      <c r="G5" s="32"/>
      <c r="H5" s="32"/>
      <c r="I5" s="32"/>
      <c r="J5" s="32"/>
      <c r="K5" s="1"/>
    </row>
    <row r="6" spans="1:11">
      <c r="A6" s="26"/>
      <c r="B6" s="26"/>
      <c r="C6" s="26" t="s">
        <v>5</v>
      </c>
      <c r="D6" s="26" t="s">
        <v>6</v>
      </c>
      <c r="E6" s="26"/>
      <c r="F6" s="32" t="s">
        <v>7</v>
      </c>
      <c r="G6" s="32" t="s">
        <v>8</v>
      </c>
      <c r="H6" s="32" t="s">
        <v>9</v>
      </c>
      <c r="I6" s="32" t="s">
        <v>10</v>
      </c>
      <c r="J6" s="32" t="s">
        <v>11</v>
      </c>
      <c r="K6" s="1"/>
    </row>
    <row r="7" spans="1:11">
      <c r="A7" s="26"/>
      <c r="B7" s="26"/>
      <c r="C7" s="26"/>
      <c r="D7" s="26"/>
      <c r="E7" s="26"/>
      <c r="F7" s="32"/>
      <c r="G7" s="32"/>
      <c r="H7" s="32"/>
      <c r="I7" s="32"/>
      <c r="J7" s="32"/>
      <c r="K7" s="1"/>
    </row>
    <row r="8" spans="1:11">
      <c r="A8" s="26"/>
      <c r="B8" s="26"/>
      <c r="C8" s="26"/>
      <c r="D8" s="26"/>
      <c r="E8" s="26"/>
      <c r="F8" s="32"/>
      <c r="G8" s="32"/>
      <c r="H8" s="32"/>
      <c r="I8" s="32"/>
      <c r="J8" s="32"/>
      <c r="K8" s="1"/>
    </row>
    <row r="9" spans="1:11" ht="12.75" customHeight="1">
      <c r="A9" s="26"/>
      <c r="B9" s="26"/>
      <c r="C9" s="26"/>
      <c r="D9" s="26"/>
      <c r="E9" s="26"/>
      <c r="F9" s="32"/>
      <c r="G9" s="32"/>
      <c r="H9" s="32"/>
      <c r="I9" s="32"/>
      <c r="J9" s="32"/>
      <c r="K9" s="1"/>
    </row>
    <row r="10" spans="1:11" ht="3.75" hidden="1" customHeight="1">
      <c r="A10" s="26"/>
      <c r="B10" s="26"/>
      <c r="C10" s="26"/>
      <c r="D10" s="26"/>
      <c r="E10" s="26"/>
      <c r="F10" s="32"/>
      <c r="G10" s="32"/>
      <c r="H10" s="32"/>
      <c r="I10" s="32"/>
      <c r="J10" s="32"/>
      <c r="K10" s="1"/>
    </row>
    <row r="11" spans="1:11">
      <c r="A11" s="7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1"/>
    </row>
    <row r="12" spans="1:11" ht="18.75" customHeight="1">
      <c r="A12" s="33" t="s">
        <v>34</v>
      </c>
      <c r="B12" s="26" t="s">
        <v>13</v>
      </c>
      <c r="C12" s="29">
        <v>2016</v>
      </c>
      <c r="D12" s="29">
        <v>2020</v>
      </c>
      <c r="E12" s="3">
        <v>2016</v>
      </c>
      <c r="F12" s="12">
        <f t="shared" ref="F12:F16" si="0">SUM(G12:J12)</f>
        <v>38.799999999999997</v>
      </c>
      <c r="G12" s="12">
        <f t="shared" ref="G12:I15" si="1">G18</f>
        <v>0</v>
      </c>
      <c r="H12" s="12">
        <f t="shared" si="1"/>
        <v>0</v>
      </c>
      <c r="I12" s="12">
        <f t="shared" si="1"/>
        <v>0</v>
      </c>
      <c r="J12" s="12">
        <f t="shared" ref="J12:J15" si="2">J18</f>
        <v>38.799999999999997</v>
      </c>
      <c r="K12" s="1"/>
    </row>
    <row r="13" spans="1:11" ht="18.75" customHeight="1">
      <c r="A13" s="33"/>
      <c r="B13" s="26"/>
      <c r="C13" s="30"/>
      <c r="D13" s="30"/>
      <c r="E13" s="3">
        <v>2017</v>
      </c>
      <c r="F13" s="12">
        <f t="shared" si="0"/>
        <v>48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2"/>
        <v>48</v>
      </c>
      <c r="K13" s="1"/>
    </row>
    <row r="14" spans="1:11" ht="18.75" customHeight="1">
      <c r="A14" s="33"/>
      <c r="B14" s="26"/>
      <c r="C14" s="30"/>
      <c r="D14" s="30"/>
      <c r="E14" s="3">
        <v>2018</v>
      </c>
      <c r="F14" s="12">
        <f t="shared" si="0"/>
        <v>40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2"/>
        <v>40</v>
      </c>
      <c r="K14" s="1"/>
    </row>
    <row r="15" spans="1:11" ht="18.75" customHeight="1">
      <c r="A15" s="33"/>
      <c r="B15" s="26"/>
      <c r="C15" s="30"/>
      <c r="D15" s="30"/>
      <c r="E15" s="3">
        <v>2019</v>
      </c>
      <c r="F15" s="12">
        <f t="shared" si="0"/>
        <v>60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2"/>
        <v>60</v>
      </c>
      <c r="K15" s="1"/>
    </row>
    <row r="16" spans="1:11" ht="18.75" customHeight="1">
      <c r="A16" s="33"/>
      <c r="B16" s="26"/>
      <c r="C16" s="30"/>
      <c r="D16" s="30"/>
      <c r="E16" s="3">
        <v>2020</v>
      </c>
      <c r="F16" s="12">
        <f t="shared" si="0"/>
        <v>40</v>
      </c>
      <c r="G16" s="12">
        <f t="shared" ref="G16:I16" si="3">G22</f>
        <v>0</v>
      </c>
      <c r="H16" s="12">
        <f t="shared" si="3"/>
        <v>0</v>
      </c>
      <c r="I16" s="12">
        <f t="shared" si="3"/>
        <v>0</v>
      </c>
      <c r="J16" s="12">
        <f>J22</f>
        <v>40</v>
      </c>
      <c r="K16" s="1"/>
    </row>
    <row r="17" spans="1:11" ht="18.75" customHeight="1">
      <c r="A17" s="8" t="s">
        <v>14</v>
      </c>
      <c r="B17" s="26"/>
      <c r="C17" s="31"/>
      <c r="D17" s="31"/>
      <c r="E17" s="3"/>
      <c r="F17" s="12">
        <f>SUM(F12:F16)</f>
        <v>226.8</v>
      </c>
      <c r="G17" s="12">
        <f t="shared" ref="G17:I17" si="4">SUM(G12:G16)</f>
        <v>0</v>
      </c>
      <c r="H17" s="12">
        <f t="shared" si="4"/>
        <v>0</v>
      </c>
      <c r="I17" s="12">
        <f t="shared" si="4"/>
        <v>0</v>
      </c>
      <c r="J17" s="12">
        <f>SUM(J12:J16)</f>
        <v>226.8</v>
      </c>
      <c r="K17" s="1"/>
    </row>
    <row r="18" spans="1:11" ht="18.75" customHeight="1">
      <c r="A18" s="34" t="s">
        <v>35</v>
      </c>
      <c r="B18" s="26" t="s">
        <v>13</v>
      </c>
      <c r="C18" s="29">
        <v>2016</v>
      </c>
      <c r="D18" s="29">
        <v>2020</v>
      </c>
      <c r="E18" s="4">
        <v>2016</v>
      </c>
      <c r="F18" s="13">
        <f t="shared" ref="F18:F22" si="5">SUM(G18:J18)</f>
        <v>38.799999999999997</v>
      </c>
      <c r="G18" s="13">
        <f>G24</f>
        <v>0</v>
      </c>
      <c r="H18" s="13">
        <f t="shared" ref="H18:J18" si="6">H24</f>
        <v>0</v>
      </c>
      <c r="I18" s="13">
        <f t="shared" si="6"/>
        <v>0</v>
      </c>
      <c r="J18" s="13">
        <f t="shared" si="6"/>
        <v>38.799999999999997</v>
      </c>
      <c r="K18" s="1"/>
    </row>
    <row r="19" spans="1:11" ht="18.75" customHeight="1">
      <c r="A19" s="34"/>
      <c r="B19" s="26"/>
      <c r="C19" s="30"/>
      <c r="D19" s="30"/>
      <c r="E19" s="4">
        <v>2017</v>
      </c>
      <c r="F19" s="13">
        <f t="shared" si="5"/>
        <v>48</v>
      </c>
      <c r="G19" s="13">
        <f t="shared" ref="G19:J19" si="7">G25</f>
        <v>0</v>
      </c>
      <c r="H19" s="13">
        <f t="shared" si="7"/>
        <v>0</v>
      </c>
      <c r="I19" s="13">
        <f t="shared" si="7"/>
        <v>0</v>
      </c>
      <c r="J19" s="13">
        <f t="shared" si="7"/>
        <v>48</v>
      </c>
      <c r="K19" s="1"/>
    </row>
    <row r="20" spans="1:11" ht="18.75" customHeight="1">
      <c r="A20" s="34"/>
      <c r="B20" s="26"/>
      <c r="C20" s="30"/>
      <c r="D20" s="30"/>
      <c r="E20" s="4">
        <v>2018</v>
      </c>
      <c r="F20" s="13">
        <f t="shared" si="5"/>
        <v>40</v>
      </c>
      <c r="G20" s="13">
        <f t="shared" ref="G20:J20" si="8">G26</f>
        <v>0</v>
      </c>
      <c r="H20" s="13">
        <f t="shared" si="8"/>
        <v>0</v>
      </c>
      <c r="I20" s="13">
        <f t="shared" si="8"/>
        <v>0</v>
      </c>
      <c r="J20" s="13">
        <f t="shared" si="8"/>
        <v>40</v>
      </c>
      <c r="K20" s="1"/>
    </row>
    <row r="21" spans="1:11" ht="18.75" customHeight="1">
      <c r="A21" s="34"/>
      <c r="B21" s="26"/>
      <c r="C21" s="30"/>
      <c r="D21" s="30"/>
      <c r="E21" s="4">
        <v>2019</v>
      </c>
      <c r="F21" s="13">
        <f t="shared" si="5"/>
        <v>60</v>
      </c>
      <c r="G21" s="13">
        <f t="shared" ref="G21:J21" si="9">G27</f>
        <v>0</v>
      </c>
      <c r="H21" s="13">
        <f t="shared" si="9"/>
        <v>0</v>
      </c>
      <c r="I21" s="13">
        <f t="shared" si="9"/>
        <v>0</v>
      </c>
      <c r="J21" s="13">
        <f t="shared" si="9"/>
        <v>60</v>
      </c>
      <c r="K21" s="1"/>
    </row>
    <row r="22" spans="1:11" ht="18.75" customHeight="1">
      <c r="A22" s="34"/>
      <c r="B22" s="26"/>
      <c r="C22" s="30"/>
      <c r="D22" s="30"/>
      <c r="E22" s="4">
        <v>2020</v>
      </c>
      <c r="F22" s="13">
        <f t="shared" si="5"/>
        <v>40</v>
      </c>
      <c r="G22" s="13">
        <f t="shared" ref="G22:J22" si="10">G28</f>
        <v>0</v>
      </c>
      <c r="H22" s="13">
        <f t="shared" si="10"/>
        <v>0</v>
      </c>
      <c r="I22" s="13">
        <f t="shared" si="10"/>
        <v>0</v>
      </c>
      <c r="J22" s="13">
        <f t="shared" si="10"/>
        <v>40</v>
      </c>
      <c r="K22" s="1"/>
    </row>
    <row r="23" spans="1:11" ht="18.75" customHeight="1">
      <c r="A23" s="9" t="s">
        <v>14</v>
      </c>
      <c r="B23" s="26"/>
      <c r="C23" s="31"/>
      <c r="D23" s="31"/>
      <c r="E23" s="4"/>
      <c r="F23" s="13">
        <f>SUM(F18:F22)</f>
        <v>226.8</v>
      </c>
      <c r="G23" s="13">
        <f t="shared" ref="G23:J23" si="11">SUM(G18:G22)</f>
        <v>0</v>
      </c>
      <c r="H23" s="13">
        <f t="shared" si="11"/>
        <v>0</v>
      </c>
      <c r="I23" s="13">
        <f t="shared" si="11"/>
        <v>0</v>
      </c>
      <c r="J23" s="13">
        <f t="shared" si="11"/>
        <v>226.8</v>
      </c>
      <c r="K23" s="1"/>
    </row>
    <row r="24" spans="1:11" ht="18.75" customHeight="1">
      <c r="A24" s="25" t="s">
        <v>36</v>
      </c>
      <c r="B24" s="26" t="s">
        <v>13</v>
      </c>
      <c r="C24" s="29">
        <v>2016</v>
      </c>
      <c r="D24" s="29">
        <v>2020</v>
      </c>
      <c r="E24" s="2">
        <v>2016</v>
      </c>
      <c r="F24" s="14">
        <f t="shared" ref="F24:F28" si="12">SUM(G24:J24)</f>
        <v>38.799999999999997</v>
      </c>
      <c r="G24" s="14"/>
      <c r="H24" s="14"/>
      <c r="I24" s="14"/>
      <c r="J24" s="14">
        <v>38.799999999999997</v>
      </c>
      <c r="K24" s="1"/>
    </row>
    <row r="25" spans="1:11" ht="18.75" customHeight="1">
      <c r="A25" s="25"/>
      <c r="B25" s="26"/>
      <c r="C25" s="30"/>
      <c r="D25" s="30"/>
      <c r="E25" s="2">
        <v>2017</v>
      </c>
      <c r="F25" s="14">
        <f t="shared" si="12"/>
        <v>48</v>
      </c>
      <c r="G25" s="14"/>
      <c r="H25" s="14"/>
      <c r="I25" s="14"/>
      <c r="J25" s="16">
        <v>48</v>
      </c>
      <c r="K25" s="1"/>
    </row>
    <row r="26" spans="1:11" ht="18.75" customHeight="1">
      <c r="A26" s="25"/>
      <c r="B26" s="26"/>
      <c r="C26" s="30"/>
      <c r="D26" s="30"/>
      <c r="E26" s="2">
        <v>2018</v>
      </c>
      <c r="F26" s="14">
        <f t="shared" si="12"/>
        <v>40</v>
      </c>
      <c r="G26" s="14"/>
      <c r="H26" s="14"/>
      <c r="I26" s="14"/>
      <c r="J26" s="16">
        <v>40</v>
      </c>
      <c r="K26" s="1"/>
    </row>
    <row r="27" spans="1:11" ht="18.75" customHeight="1">
      <c r="A27" s="25"/>
      <c r="B27" s="26"/>
      <c r="C27" s="30"/>
      <c r="D27" s="30"/>
      <c r="E27" s="2">
        <v>2019</v>
      </c>
      <c r="F27" s="14">
        <f t="shared" si="12"/>
        <v>60</v>
      </c>
      <c r="G27" s="14"/>
      <c r="H27" s="14"/>
      <c r="I27" s="14"/>
      <c r="J27" s="16">
        <v>60</v>
      </c>
      <c r="K27" s="1"/>
    </row>
    <row r="28" spans="1:11" ht="18.75" customHeight="1">
      <c r="A28" s="25"/>
      <c r="B28" s="26"/>
      <c r="C28" s="30"/>
      <c r="D28" s="30"/>
      <c r="E28" s="2">
        <v>2020</v>
      </c>
      <c r="F28" s="14">
        <f t="shared" si="12"/>
        <v>40</v>
      </c>
      <c r="G28" s="14"/>
      <c r="H28" s="14"/>
      <c r="I28" s="14"/>
      <c r="J28" s="14">
        <v>40</v>
      </c>
      <c r="K28" s="1"/>
    </row>
    <row r="29" spans="1:11" ht="18.75" customHeight="1">
      <c r="A29" s="8" t="s">
        <v>14</v>
      </c>
      <c r="B29" s="26"/>
      <c r="C29" s="31"/>
      <c r="D29" s="31"/>
      <c r="E29" s="3"/>
      <c r="F29" s="14">
        <f>SUM(F24:F28)</f>
        <v>226.8</v>
      </c>
      <c r="G29" s="14">
        <f t="shared" ref="G29:J29" si="13">SUM(G24:G28)</f>
        <v>0</v>
      </c>
      <c r="H29" s="14">
        <f t="shared" si="13"/>
        <v>0</v>
      </c>
      <c r="I29" s="14">
        <f t="shared" si="13"/>
        <v>0</v>
      </c>
      <c r="J29" s="14">
        <f t="shared" si="13"/>
        <v>226.8</v>
      </c>
      <c r="K29" s="1"/>
    </row>
  </sheetData>
  <mergeCells count="26">
    <mergeCell ref="A5:A10"/>
    <mergeCell ref="B5:B10"/>
    <mergeCell ref="C5:D5"/>
    <mergeCell ref="E5:E10"/>
    <mergeCell ref="F5:J5"/>
    <mergeCell ref="C6:C10"/>
    <mergeCell ref="D6:D10"/>
    <mergeCell ref="F6:F10"/>
    <mergeCell ref="G6:G10"/>
    <mergeCell ref="H6:H10"/>
    <mergeCell ref="A24:A28"/>
    <mergeCell ref="B24:B29"/>
    <mergeCell ref="A3:J3"/>
    <mergeCell ref="I1:J1"/>
    <mergeCell ref="D12:D17"/>
    <mergeCell ref="C12:C17"/>
    <mergeCell ref="D18:D23"/>
    <mergeCell ref="C18:C23"/>
    <mergeCell ref="D24:D29"/>
    <mergeCell ref="C24:C29"/>
    <mergeCell ref="I6:I10"/>
    <mergeCell ref="J6:J10"/>
    <mergeCell ref="A12:A16"/>
    <mergeCell ref="B12:B17"/>
    <mergeCell ref="A18:A22"/>
    <mergeCell ref="B18:B23"/>
  </mergeCells>
  <pageMargins left="0.46" right="0.17" top="0.68" bottom="0.16" header="0.31496062992125984" footer="0.16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opLeftCell="A4" workbookViewId="0">
      <selection activeCell="J20" sqref="J20"/>
    </sheetView>
  </sheetViews>
  <sheetFormatPr defaultRowHeight="15"/>
  <cols>
    <col min="1" max="1" width="30.7109375" style="6" customWidth="1"/>
    <col min="2" max="2" width="14.42578125" style="6" customWidth="1"/>
    <col min="6" max="10" width="12" style="10" customWidth="1"/>
  </cols>
  <sheetData>
    <row r="1" spans="1:11">
      <c r="I1" s="28" t="s">
        <v>37</v>
      </c>
      <c r="J1" s="28"/>
    </row>
    <row r="3" spans="1:11" ht="16.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5" spans="1:11" ht="15.75" customHeight="1">
      <c r="A5" s="26" t="s">
        <v>0</v>
      </c>
      <c r="B5" s="26" t="s">
        <v>1</v>
      </c>
      <c r="C5" s="26" t="s">
        <v>2</v>
      </c>
      <c r="D5" s="26"/>
      <c r="E5" s="26" t="s">
        <v>3</v>
      </c>
      <c r="F5" s="32" t="s">
        <v>4</v>
      </c>
      <c r="G5" s="32"/>
      <c r="H5" s="32"/>
      <c r="I5" s="32"/>
      <c r="J5" s="32"/>
      <c r="K5" s="1"/>
    </row>
    <row r="6" spans="1:11">
      <c r="A6" s="26"/>
      <c r="B6" s="26"/>
      <c r="C6" s="26" t="s">
        <v>5</v>
      </c>
      <c r="D6" s="26" t="s">
        <v>6</v>
      </c>
      <c r="E6" s="26"/>
      <c r="F6" s="32" t="s">
        <v>7</v>
      </c>
      <c r="G6" s="32" t="s">
        <v>8</v>
      </c>
      <c r="H6" s="32" t="s">
        <v>9</v>
      </c>
      <c r="I6" s="32" t="s">
        <v>10</v>
      </c>
      <c r="J6" s="32" t="s">
        <v>11</v>
      </c>
      <c r="K6" s="1"/>
    </row>
    <row r="7" spans="1:11">
      <c r="A7" s="26"/>
      <c r="B7" s="26"/>
      <c r="C7" s="26"/>
      <c r="D7" s="26"/>
      <c r="E7" s="26"/>
      <c r="F7" s="32"/>
      <c r="G7" s="32"/>
      <c r="H7" s="32"/>
      <c r="I7" s="32"/>
      <c r="J7" s="32"/>
      <c r="K7" s="1"/>
    </row>
    <row r="8" spans="1:11">
      <c r="A8" s="26"/>
      <c r="B8" s="26"/>
      <c r="C8" s="26"/>
      <c r="D8" s="26"/>
      <c r="E8" s="26"/>
      <c r="F8" s="32"/>
      <c r="G8" s="32"/>
      <c r="H8" s="32"/>
      <c r="I8" s="32"/>
      <c r="J8" s="32"/>
      <c r="K8" s="1"/>
    </row>
    <row r="9" spans="1:11" ht="12.75" customHeight="1">
      <c r="A9" s="26"/>
      <c r="B9" s="26"/>
      <c r="C9" s="26"/>
      <c r="D9" s="26"/>
      <c r="E9" s="26"/>
      <c r="F9" s="32"/>
      <c r="G9" s="32"/>
      <c r="H9" s="32"/>
      <c r="I9" s="32"/>
      <c r="J9" s="32"/>
      <c r="K9" s="1"/>
    </row>
    <row r="10" spans="1:11" ht="3.75" hidden="1" customHeight="1">
      <c r="A10" s="26"/>
      <c r="B10" s="26"/>
      <c r="C10" s="26"/>
      <c r="D10" s="26"/>
      <c r="E10" s="26"/>
      <c r="F10" s="32"/>
      <c r="G10" s="32"/>
      <c r="H10" s="32"/>
      <c r="I10" s="32"/>
      <c r="J10" s="32"/>
      <c r="K10" s="1"/>
    </row>
    <row r="11" spans="1:1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1"/>
    </row>
    <row r="12" spans="1:11" ht="18.75" customHeight="1">
      <c r="A12" s="33" t="s">
        <v>38</v>
      </c>
      <c r="B12" s="26" t="s">
        <v>13</v>
      </c>
      <c r="C12" s="29">
        <v>2016</v>
      </c>
      <c r="D12" s="29">
        <v>2020</v>
      </c>
      <c r="E12" s="3">
        <v>2016</v>
      </c>
      <c r="F12" s="12">
        <f t="shared" ref="F12:F16" si="0">SUM(G12:J12)</f>
        <v>206.5</v>
      </c>
      <c r="G12" s="12">
        <f t="shared" ref="G12:I15" si="1">G18</f>
        <v>0</v>
      </c>
      <c r="H12" s="12">
        <f t="shared" si="1"/>
        <v>0</v>
      </c>
      <c r="I12" s="12">
        <f t="shared" si="1"/>
        <v>0</v>
      </c>
      <c r="J12" s="12">
        <f t="shared" ref="J12:J15" si="2">J18</f>
        <v>206.5</v>
      </c>
      <c r="K12" s="1"/>
    </row>
    <row r="13" spans="1:11" ht="18.75" customHeight="1">
      <c r="A13" s="33"/>
      <c r="B13" s="26"/>
      <c r="C13" s="30"/>
      <c r="D13" s="30"/>
      <c r="E13" s="3">
        <v>2017</v>
      </c>
      <c r="F13" s="12">
        <f t="shared" si="0"/>
        <v>252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2"/>
        <v>252</v>
      </c>
      <c r="K13" s="1"/>
    </row>
    <row r="14" spans="1:11" ht="18.75" customHeight="1">
      <c r="A14" s="33"/>
      <c r="B14" s="26"/>
      <c r="C14" s="30"/>
      <c r="D14" s="30"/>
      <c r="E14" s="3">
        <v>2018</v>
      </c>
      <c r="F14" s="12">
        <f t="shared" si="0"/>
        <v>165.8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2"/>
        <v>165.8</v>
      </c>
      <c r="K14" s="1"/>
    </row>
    <row r="15" spans="1:11" ht="18.75" customHeight="1">
      <c r="A15" s="33"/>
      <c r="B15" s="26"/>
      <c r="C15" s="30"/>
      <c r="D15" s="30"/>
      <c r="E15" s="3">
        <v>2019</v>
      </c>
      <c r="F15" s="12">
        <f t="shared" si="0"/>
        <v>190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2"/>
        <v>190</v>
      </c>
      <c r="K15" s="1"/>
    </row>
    <row r="16" spans="1:11" ht="18.75" customHeight="1">
      <c r="A16" s="33"/>
      <c r="B16" s="26"/>
      <c r="C16" s="30"/>
      <c r="D16" s="30"/>
      <c r="E16" s="3">
        <v>2020</v>
      </c>
      <c r="F16" s="12">
        <f t="shared" si="0"/>
        <v>190</v>
      </c>
      <c r="G16" s="12">
        <f t="shared" ref="G16:I16" si="3">G22</f>
        <v>0</v>
      </c>
      <c r="H16" s="12">
        <f t="shared" si="3"/>
        <v>0</v>
      </c>
      <c r="I16" s="12">
        <f t="shared" si="3"/>
        <v>0</v>
      </c>
      <c r="J16" s="12">
        <f>J22</f>
        <v>190</v>
      </c>
      <c r="K16" s="1"/>
    </row>
    <row r="17" spans="1:11" ht="18.75" customHeight="1">
      <c r="A17" s="19" t="s">
        <v>14</v>
      </c>
      <c r="B17" s="26"/>
      <c r="C17" s="31"/>
      <c r="D17" s="31"/>
      <c r="E17" s="3"/>
      <c r="F17" s="12">
        <f>SUM(F12:F16)</f>
        <v>1004.3</v>
      </c>
      <c r="G17" s="12">
        <f t="shared" ref="G17:J17" si="4">SUM(G12:G16)</f>
        <v>0</v>
      </c>
      <c r="H17" s="12">
        <f t="shared" si="4"/>
        <v>0</v>
      </c>
      <c r="I17" s="12">
        <f t="shared" si="4"/>
        <v>0</v>
      </c>
      <c r="J17" s="12">
        <f t="shared" si="4"/>
        <v>1004.3</v>
      </c>
      <c r="K17" s="1"/>
    </row>
    <row r="18" spans="1:11" ht="18.75" customHeight="1">
      <c r="A18" s="34" t="s">
        <v>39</v>
      </c>
      <c r="B18" s="26" t="s">
        <v>13</v>
      </c>
      <c r="C18" s="29">
        <v>2016</v>
      </c>
      <c r="D18" s="29">
        <v>2020</v>
      </c>
      <c r="E18" s="4">
        <v>2016</v>
      </c>
      <c r="F18" s="13">
        <f t="shared" ref="F18:F22" si="5">SUM(G18:J18)</f>
        <v>206.5</v>
      </c>
      <c r="G18" s="13">
        <f t="shared" ref="G18:I22" si="6">G24+G30</f>
        <v>0</v>
      </c>
      <c r="H18" s="13">
        <f t="shared" si="6"/>
        <v>0</v>
      </c>
      <c r="I18" s="13">
        <f t="shared" si="6"/>
        <v>0</v>
      </c>
      <c r="J18" s="13">
        <f>J24+J30</f>
        <v>206.5</v>
      </c>
      <c r="K18" s="1"/>
    </row>
    <row r="19" spans="1:11" ht="18.75" customHeight="1">
      <c r="A19" s="34"/>
      <c r="B19" s="26"/>
      <c r="C19" s="30"/>
      <c r="D19" s="30"/>
      <c r="E19" s="4">
        <v>2017</v>
      </c>
      <c r="F19" s="13">
        <f t="shared" si="5"/>
        <v>252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ref="J19:J22" si="7">J25+J31</f>
        <v>252</v>
      </c>
      <c r="K19" s="1"/>
    </row>
    <row r="20" spans="1:11" ht="18.75" customHeight="1">
      <c r="A20" s="34"/>
      <c r="B20" s="26"/>
      <c r="C20" s="30"/>
      <c r="D20" s="30"/>
      <c r="E20" s="4">
        <v>2018</v>
      </c>
      <c r="F20" s="13">
        <f t="shared" si="5"/>
        <v>165.8</v>
      </c>
      <c r="G20" s="13">
        <f t="shared" si="6"/>
        <v>0</v>
      </c>
      <c r="H20" s="13">
        <f t="shared" si="6"/>
        <v>0</v>
      </c>
      <c r="I20" s="13">
        <f t="shared" si="6"/>
        <v>0</v>
      </c>
      <c r="J20" s="13">
        <f t="shared" si="7"/>
        <v>165.8</v>
      </c>
      <c r="K20" s="1"/>
    </row>
    <row r="21" spans="1:11" ht="18.75" customHeight="1">
      <c r="A21" s="34"/>
      <c r="B21" s="26"/>
      <c r="C21" s="30"/>
      <c r="D21" s="30"/>
      <c r="E21" s="4">
        <v>2019</v>
      </c>
      <c r="F21" s="13">
        <f t="shared" si="5"/>
        <v>190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7"/>
        <v>190</v>
      </c>
      <c r="K21" s="1"/>
    </row>
    <row r="22" spans="1:11" ht="18.75" customHeight="1">
      <c r="A22" s="34"/>
      <c r="B22" s="26"/>
      <c r="C22" s="30"/>
      <c r="D22" s="30"/>
      <c r="E22" s="4">
        <v>2020</v>
      </c>
      <c r="F22" s="13">
        <f t="shared" si="5"/>
        <v>190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7"/>
        <v>190</v>
      </c>
      <c r="K22" s="1"/>
    </row>
    <row r="23" spans="1:11" ht="18.75" customHeight="1">
      <c r="A23" s="21" t="s">
        <v>14</v>
      </c>
      <c r="B23" s="26"/>
      <c r="C23" s="31"/>
      <c r="D23" s="31"/>
      <c r="E23" s="4"/>
      <c r="F23" s="13">
        <f>SUM(F18:F22)</f>
        <v>1004.3</v>
      </c>
      <c r="G23" s="13">
        <f t="shared" ref="G23:J23" si="8">SUM(G18:G22)</f>
        <v>0</v>
      </c>
      <c r="H23" s="13">
        <f t="shared" si="8"/>
        <v>0</v>
      </c>
      <c r="I23" s="13">
        <f t="shared" si="8"/>
        <v>0</v>
      </c>
      <c r="J23" s="13">
        <f t="shared" si="8"/>
        <v>1004.3</v>
      </c>
      <c r="K23" s="1"/>
    </row>
    <row r="24" spans="1:11" ht="18.75" customHeight="1">
      <c r="A24" s="25" t="s">
        <v>40</v>
      </c>
      <c r="B24" s="26" t="s">
        <v>13</v>
      </c>
      <c r="C24" s="29">
        <v>2016</v>
      </c>
      <c r="D24" s="29">
        <v>2020</v>
      </c>
      <c r="E24" s="2">
        <v>2016</v>
      </c>
      <c r="F24" s="14">
        <f t="shared" ref="F24:F28" si="9">SUM(G24:J24)</f>
        <v>158.19999999999999</v>
      </c>
      <c r="G24" s="14"/>
      <c r="H24" s="14"/>
      <c r="I24" s="14"/>
      <c r="J24" s="14">
        <v>158.19999999999999</v>
      </c>
      <c r="K24" s="1"/>
    </row>
    <row r="25" spans="1:11" ht="18.75" customHeight="1">
      <c r="A25" s="25"/>
      <c r="B25" s="26"/>
      <c r="C25" s="30"/>
      <c r="D25" s="30"/>
      <c r="E25" s="2">
        <v>2017</v>
      </c>
      <c r="F25" s="14">
        <f t="shared" si="9"/>
        <v>236</v>
      </c>
      <c r="G25" s="14"/>
      <c r="H25" s="14"/>
      <c r="I25" s="14"/>
      <c r="J25" s="16">
        <v>236</v>
      </c>
      <c r="K25" s="1"/>
    </row>
    <row r="26" spans="1:11" ht="18.75" customHeight="1">
      <c r="A26" s="25"/>
      <c r="B26" s="26"/>
      <c r="C26" s="30"/>
      <c r="D26" s="30"/>
      <c r="E26" s="2">
        <v>2018</v>
      </c>
      <c r="F26" s="14">
        <f t="shared" si="9"/>
        <v>142</v>
      </c>
      <c r="G26" s="14"/>
      <c r="H26" s="14"/>
      <c r="I26" s="14"/>
      <c r="J26" s="16">
        <v>142</v>
      </c>
      <c r="K26" s="1"/>
    </row>
    <row r="27" spans="1:11" ht="18.75" customHeight="1">
      <c r="A27" s="25"/>
      <c r="B27" s="26"/>
      <c r="C27" s="30"/>
      <c r="D27" s="30"/>
      <c r="E27" s="2">
        <v>2019</v>
      </c>
      <c r="F27" s="14">
        <f t="shared" si="9"/>
        <v>160</v>
      </c>
      <c r="G27" s="14"/>
      <c r="H27" s="14"/>
      <c r="I27" s="14"/>
      <c r="J27" s="16">
        <v>160</v>
      </c>
      <c r="K27" s="1"/>
    </row>
    <row r="28" spans="1:11" ht="18.75" customHeight="1">
      <c r="A28" s="25"/>
      <c r="B28" s="26"/>
      <c r="C28" s="30"/>
      <c r="D28" s="30"/>
      <c r="E28" s="2">
        <v>2020</v>
      </c>
      <c r="F28" s="14">
        <f t="shared" si="9"/>
        <v>160</v>
      </c>
      <c r="G28" s="14"/>
      <c r="H28" s="14"/>
      <c r="I28" s="14"/>
      <c r="J28" s="14">
        <v>160</v>
      </c>
      <c r="K28" s="1"/>
    </row>
    <row r="29" spans="1:11" ht="18.75" customHeight="1">
      <c r="A29" s="19" t="s">
        <v>14</v>
      </c>
      <c r="B29" s="26"/>
      <c r="C29" s="31"/>
      <c r="D29" s="31"/>
      <c r="E29" s="3"/>
      <c r="F29" s="14">
        <f>SUM(F24:F28)</f>
        <v>856.2</v>
      </c>
      <c r="G29" s="14">
        <f t="shared" ref="G29:J29" si="10">SUM(G24:G28)</f>
        <v>0</v>
      </c>
      <c r="H29" s="14">
        <f t="shared" si="10"/>
        <v>0</v>
      </c>
      <c r="I29" s="14">
        <f t="shared" si="10"/>
        <v>0</v>
      </c>
      <c r="J29" s="14">
        <f t="shared" si="10"/>
        <v>856.2</v>
      </c>
      <c r="K29" s="1"/>
    </row>
    <row r="30" spans="1:11" ht="18.75" customHeight="1">
      <c r="A30" s="25" t="s">
        <v>41</v>
      </c>
      <c r="B30" s="26" t="s">
        <v>13</v>
      </c>
      <c r="C30" s="29">
        <v>2016</v>
      </c>
      <c r="D30" s="29">
        <v>2020</v>
      </c>
      <c r="E30" s="2">
        <v>2016</v>
      </c>
      <c r="F30" s="14">
        <f t="shared" ref="F30:F34" si="11">SUM(G30:J30)</f>
        <v>48.3</v>
      </c>
      <c r="G30" s="14"/>
      <c r="H30" s="14"/>
      <c r="I30" s="14"/>
      <c r="J30" s="14">
        <v>48.3</v>
      </c>
      <c r="K30" s="1"/>
    </row>
    <row r="31" spans="1:11" ht="18.75" customHeight="1">
      <c r="A31" s="25"/>
      <c r="B31" s="26"/>
      <c r="C31" s="30"/>
      <c r="D31" s="30"/>
      <c r="E31" s="2">
        <v>2017</v>
      </c>
      <c r="F31" s="14">
        <f t="shared" si="11"/>
        <v>16</v>
      </c>
      <c r="G31" s="14"/>
      <c r="H31" s="14"/>
      <c r="I31" s="14"/>
      <c r="J31" s="14">
        <v>16</v>
      </c>
      <c r="K31" s="1"/>
    </row>
    <row r="32" spans="1:11" ht="18.75" customHeight="1">
      <c r="A32" s="25"/>
      <c r="B32" s="26"/>
      <c r="C32" s="30"/>
      <c r="D32" s="30"/>
      <c r="E32" s="2">
        <v>2018</v>
      </c>
      <c r="F32" s="14">
        <f t="shared" si="11"/>
        <v>23.8</v>
      </c>
      <c r="G32" s="14"/>
      <c r="H32" s="14"/>
      <c r="I32" s="14"/>
      <c r="J32" s="14">
        <v>23.8</v>
      </c>
      <c r="K32" s="1"/>
    </row>
    <row r="33" spans="1:11" ht="18.75" customHeight="1">
      <c r="A33" s="25"/>
      <c r="B33" s="26"/>
      <c r="C33" s="30"/>
      <c r="D33" s="30"/>
      <c r="E33" s="2">
        <v>2019</v>
      </c>
      <c r="F33" s="14">
        <f t="shared" si="11"/>
        <v>30</v>
      </c>
      <c r="G33" s="14"/>
      <c r="H33" s="14"/>
      <c r="I33" s="14"/>
      <c r="J33" s="16">
        <v>30</v>
      </c>
      <c r="K33" s="1"/>
    </row>
    <row r="34" spans="1:11" ht="18.75" customHeight="1">
      <c r="A34" s="25"/>
      <c r="B34" s="26"/>
      <c r="C34" s="30"/>
      <c r="D34" s="30"/>
      <c r="E34" s="2">
        <v>2020</v>
      </c>
      <c r="F34" s="14">
        <f t="shared" si="11"/>
        <v>30</v>
      </c>
      <c r="G34" s="14"/>
      <c r="H34" s="14"/>
      <c r="I34" s="14"/>
      <c r="J34" s="16">
        <v>30</v>
      </c>
      <c r="K34" s="1"/>
    </row>
    <row r="35" spans="1:11" ht="18.75" customHeight="1">
      <c r="A35" s="19" t="s">
        <v>14</v>
      </c>
      <c r="B35" s="26"/>
      <c r="C35" s="31"/>
      <c r="D35" s="31"/>
      <c r="E35" s="3"/>
      <c r="F35" s="14">
        <f>SUM(F30:F34)</f>
        <v>148.1</v>
      </c>
      <c r="G35" s="14">
        <f t="shared" ref="G35:J35" si="12">SUM(G30:G34)</f>
        <v>0</v>
      </c>
      <c r="H35" s="14">
        <f t="shared" si="12"/>
        <v>0</v>
      </c>
      <c r="I35" s="14">
        <f t="shared" si="12"/>
        <v>0</v>
      </c>
      <c r="J35" s="14">
        <f t="shared" si="12"/>
        <v>148.1</v>
      </c>
      <c r="K35" s="1"/>
    </row>
    <row r="36" spans="1:11">
      <c r="F36" s="24"/>
      <c r="G36" s="24"/>
      <c r="H36" s="24"/>
      <c r="I36" s="24"/>
      <c r="J36" s="24"/>
    </row>
  </sheetData>
  <mergeCells count="30">
    <mergeCell ref="A12:A16"/>
    <mergeCell ref="B12:B17"/>
    <mergeCell ref="C12:C17"/>
    <mergeCell ref="D12:D17"/>
    <mergeCell ref="A30:A34"/>
    <mergeCell ref="B30:B35"/>
    <mergeCell ref="C30:C35"/>
    <mergeCell ref="D30:D35"/>
    <mergeCell ref="A18:A22"/>
    <mergeCell ref="B18:B23"/>
    <mergeCell ref="C18:C23"/>
    <mergeCell ref="D18:D23"/>
    <mergeCell ref="A24:A28"/>
    <mergeCell ref="B24:B29"/>
    <mergeCell ref="C24:C29"/>
    <mergeCell ref="D24:D29"/>
    <mergeCell ref="I1:J1"/>
    <mergeCell ref="A3:J3"/>
    <mergeCell ref="A5:A10"/>
    <mergeCell ref="B5:B10"/>
    <mergeCell ref="C5:D5"/>
    <mergeCell ref="E5:E10"/>
    <mergeCell ref="F5:J5"/>
    <mergeCell ref="C6:C10"/>
    <mergeCell ref="D6:D10"/>
    <mergeCell ref="F6:F10"/>
    <mergeCell ref="G6:G10"/>
    <mergeCell ref="H6:H10"/>
    <mergeCell ref="I6:I10"/>
    <mergeCell ref="J6:J10"/>
  </mergeCells>
  <pageMargins left="0.70866141732283472" right="0.70866141732283472" top="0.74803149606299213" bottom="0.89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A11" workbookViewId="0">
      <selection activeCell="J26" sqref="J26"/>
    </sheetView>
  </sheetViews>
  <sheetFormatPr defaultRowHeight="15"/>
  <cols>
    <col min="1" max="1" width="30.7109375" style="6" customWidth="1"/>
    <col min="2" max="2" width="14.42578125" style="6" customWidth="1"/>
    <col min="6" max="10" width="12" style="10" customWidth="1"/>
  </cols>
  <sheetData>
    <row r="1" spans="1:11">
      <c r="I1" s="28" t="s">
        <v>42</v>
      </c>
      <c r="J1" s="28"/>
    </row>
    <row r="3" spans="1:11" ht="16.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5" spans="1:11" ht="15.75" customHeight="1">
      <c r="A5" s="26" t="s">
        <v>0</v>
      </c>
      <c r="B5" s="26" t="s">
        <v>1</v>
      </c>
      <c r="C5" s="26" t="s">
        <v>2</v>
      </c>
      <c r="D5" s="26"/>
      <c r="E5" s="26" t="s">
        <v>3</v>
      </c>
      <c r="F5" s="32" t="s">
        <v>4</v>
      </c>
      <c r="G5" s="32"/>
      <c r="H5" s="32"/>
      <c r="I5" s="32"/>
      <c r="J5" s="32"/>
      <c r="K5" s="1"/>
    </row>
    <row r="6" spans="1:11">
      <c r="A6" s="26"/>
      <c r="B6" s="26"/>
      <c r="C6" s="26" t="s">
        <v>5</v>
      </c>
      <c r="D6" s="26" t="s">
        <v>6</v>
      </c>
      <c r="E6" s="26"/>
      <c r="F6" s="32" t="s">
        <v>7</v>
      </c>
      <c r="G6" s="32" t="s">
        <v>8</v>
      </c>
      <c r="H6" s="32" t="s">
        <v>9</v>
      </c>
      <c r="I6" s="32" t="s">
        <v>10</v>
      </c>
      <c r="J6" s="32" t="s">
        <v>11</v>
      </c>
      <c r="K6" s="1"/>
    </row>
    <row r="7" spans="1:11">
      <c r="A7" s="26"/>
      <c r="B7" s="26"/>
      <c r="C7" s="26"/>
      <c r="D7" s="26"/>
      <c r="E7" s="26"/>
      <c r="F7" s="32"/>
      <c r="G7" s="32"/>
      <c r="H7" s="32"/>
      <c r="I7" s="32"/>
      <c r="J7" s="32"/>
      <c r="K7" s="1"/>
    </row>
    <row r="8" spans="1:11">
      <c r="A8" s="26"/>
      <c r="B8" s="26"/>
      <c r="C8" s="26"/>
      <c r="D8" s="26"/>
      <c r="E8" s="26"/>
      <c r="F8" s="32"/>
      <c r="G8" s="32"/>
      <c r="H8" s="32"/>
      <c r="I8" s="32"/>
      <c r="J8" s="32"/>
      <c r="K8" s="1"/>
    </row>
    <row r="9" spans="1:11" ht="12.75" customHeight="1">
      <c r="A9" s="26"/>
      <c r="B9" s="26"/>
      <c r="C9" s="26"/>
      <c r="D9" s="26"/>
      <c r="E9" s="26"/>
      <c r="F9" s="32"/>
      <c r="G9" s="32"/>
      <c r="H9" s="32"/>
      <c r="I9" s="32"/>
      <c r="J9" s="32"/>
      <c r="K9" s="1"/>
    </row>
    <row r="10" spans="1:11" ht="3.75" hidden="1" customHeight="1">
      <c r="A10" s="26"/>
      <c r="B10" s="26"/>
      <c r="C10" s="26"/>
      <c r="D10" s="26"/>
      <c r="E10" s="26"/>
      <c r="F10" s="32"/>
      <c r="G10" s="32"/>
      <c r="H10" s="32"/>
      <c r="I10" s="32"/>
      <c r="J10" s="32"/>
      <c r="K10" s="1"/>
    </row>
    <row r="11" spans="1:1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1"/>
    </row>
    <row r="12" spans="1:11" ht="18.75" customHeight="1">
      <c r="A12" s="33" t="s">
        <v>43</v>
      </c>
      <c r="B12" s="26" t="s">
        <v>13</v>
      </c>
      <c r="C12" s="29">
        <v>2016</v>
      </c>
      <c r="D12" s="29">
        <v>2020</v>
      </c>
      <c r="E12" s="3">
        <v>2016</v>
      </c>
      <c r="F12" s="12">
        <f t="shared" ref="F12:F16" si="0">SUM(G12:J12)</f>
        <v>1100.3</v>
      </c>
      <c r="G12" s="12">
        <f t="shared" ref="G12:I15" si="1">G18</f>
        <v>0</v>
      </c>
      <c r="H12" s="12">
        <f t="shared" si="1"/>
        <v>0</v>
      </c>
      <c r="I12" s="12">
        <f t="shared" si="1"/>
        <v>0</v>
      </c>
      <c r="J12" s="12">
        <f t="shared" ref="J12:J15" si="2">J18</f>
        <v>1100.3</v>
      </c>
      <c r="K12" s="1"/>
    </row>
    <row r="13" spans="1:11" ht="18.75" customHeight="1">
      <c r="A13" s="33"/>
      <c r="B13" s="26"/>
      <c r="C13" s="30"/>
      <c r="D13" s="30"/>
      <c r="E13" s="3">
        <v>2017</v>
      </c>
      <c r="F13" s="12">
        <f t="shared" si="0"/>
        <v>551.70000000000005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2"/>
        <v>551.70000000000005</v>
      </c>
      <c r="K13" s="1"/>
    </row>
    <row r="14" spans="1:11" ht="18.75" customHeight="1">
      <c r="A14" s="33"/>
      <c r="B14" s="26"/>
      <c r="C14" s="30"/>
      <c r="D14" s="30"/>
      <c r="E14" s="3">
        <v>2018</v>
      </c>
      <c r="F14" s="12">
        <f t="shared" si="0"/>
        <v>1100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2"/>
        <v>1100</v>
      </c>
      <c r="K14" s="1"/>
    </row>
    <row r="15" spans="1:11" ht="18.75" customHeight="1">
      <c r="A15" s="33"/>
      <c r="B15" s="26"/>
      <c r="C15" s="30"/>
      <c r="D15" s="30"/>
      <c r="E15" s="3">
        <v>2019</v>
      </c>
      <c r="F15" s="12">
        <f t="shared" si="0"/>
        <v>1500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2"/>
        <v>1500</v>
      </c>
      <c r="K15" s="1"/>
    </row>
    <row r="16" spans="1:11" ht="18.75" customHeight="1">
      <c r="A16" s="33"/>
      <c r="B16" s="26"/>
      <c r="C16" s="30"/>
      <c r="D16" s="30"/>
      <c r="E16" s="3">
        <v>2020</v>
      </c>
      <c r="F16" s="12">
        <f t="shared" si="0"/>
        <v>1450</v>
      </c>
      <c r="G16" s="12">
        <f t="shared" ref="G16:I16" si="3">G22</f>
        <v>0</v>
      </c>
      <c r="H16" s="12">
        <f t="shared" si="3"/>
        <v>0</v>
      </c>
      <c r="I16" s="12">
        <f t="shared" si="3"/>
        <v>0</v>
      </c>
      <c r="J16" s="12">
        <f>J22</f>
        <v>1450</v>
      </c>
      <c r="K16" s="1"/>
    </row>
    <row r="17" spans="1:11" ht="18.75" customHeight="1">
      <c r="A17" s="19" t="s">
        <v>14</v>
      </c>
      <c r="B17" s="26"/>
      <c r="C17" s="31"/>
      <c r="D17" s="31"/>
      <c r="E17" s="3"/>
      <c r="F17" s="12">
        <f>SUM(F12:F16)</f>
        <v>5702</v>
      </c>
      <c r="G17" s="12">
        <f t="shared" ref="G17:J17" si="4">SUM(G12:G16)</f>
        <v>0</v>
      </c>
      <c r="H17" s="12">
        <f t="shared" si="4"/>
        <v>0</v>
      </c>
      <c r="I17" s="12">
        <f t="shared" si="4"/>
        <v>0</v>
      </c>
      <c r="J17" s="12">
        <f t="shared" si="4"/>
        <v>5702</v>
      </c>
      <c r="K17" s="1"/>
    </row>
    <row r="18" spans="1:11" ht="18.75" customHeight="1">
      <c r="A18" s="34" t="s">
        <v>44</v>
      </c>
      <c r="B18" s="26" t="s">
        <v>13</v>
      </c>
      <c r="C18" s="29">
        <v>2016</v>
      </c>
      <c r="D18" s="29">
        <v>2020</v>
      </c>
      <c r="E18" s="4">
        <v>2016</v>
      </c>
      <c r="F18" s="13">
        <f t="shared" ref="F18:F22" si="5">SUM(G18:J18)</f>
        <v>1100.3</v>
      </c>
      <c r="G18" s="13">
        <f>G24</f>
        <v>0</v>
      </c>
      <c r="H18" s="13">
        <f t="shared" ref="H18:J18" si="6">H24</f>
        <v>0</v>
      </c>
      <c r="I18" s="13">
        <f t="shared" si="6"/>
        <v>0</v>
      </c>
      <c r="J18" s="13">
        <f t="shared" si="6"/>
        <v>1100.3</v>
      </c>
      <c r="K18" s="1"/>
    </row>
    <row r="19" spans="1:11" ht="18.75" customHeight="1">
      <c r="A19" s="34"/>
      <c r="B19" s="26"/>
      <c r="C19" s="30"/>
      <c r="D19" s="30"/>
      <c r="E19" s="4">
        <v>2017</v>
      </c>
      <c r="F19" s="13">
        <f t="shared" si="5"/>
        <v>551.70000000000005</v>
      </c>
      <c r="G19" s="13">
        <f t="shared" ref="G19:J22" si="7">G25</f>
        <v>0</v>
      </c>
      <c r="H19" s="13">
        <f t="shared" si="7"/>
        <v>0</v>
      </c>
      <c r="I19" s="13">
        <f t="shared" si="7"/>
        <v>0</v>
      </c>
      <c r="J19" s="13">
        <f t="shared" si="7"/>
        <v>551.70000000000005</v>
      </c>
      <c r="K19" s="1"/>
    </row>
    <row r="20" spans="1:11" ht="18.75" customHeight="1">
      <c r="A20" s="34"/>
      <c r="B20" s="26"/>
      <c r="C20" s="30"/>
      <c r="D20" s="30"/>
      <c r="E20" s="4">
        <v>2018</v>
      </c>
      <c r="F20" s="13">
        <f t="shared" si="5"/>
        <v>1100</v>
      </c>
      <c r="G20" s="13">
        <f t="shared" si="7"/>
        <v>0</v>
      </c>
      <c r="H20" s="13">
        <f t="shared" si="7"/>
        <v>0</v>
      </c>
      <c r="I20" s="13">
        <f t="shared" si="7"/>
        <v>0</v>
      </c>
      <c r="J20" s="13">
        <f t="shared" si="7"/>
        <v>1100</v>
      </c>
      <c r="K20" s="1"/>
    </row>
    <row r="21" spans="1:11" ht="18.75" customHeight="1">
      <c r="A21" s="34"/>
      <c r="B21" s="26"/>
      <c r="C21" s="30"/>
      <c r="D21" s="30"/>
      <c r="E21" s="4">
        <v>2019</v>
      </c>
      <c r="F21" s="13">
        <f t="shared" si="5"/>
        <v>1500</v>
      </c>
      <c r="G21" s="13">
        <f t="shared" si="7"/>
        <v>0</v>
      </c>
      <c r="H21" s="13">
        <f t="shared" si="7"/>
        <v>0</v>
      </c>
      <c r="I21" s="13">
        <f t="shared" si="7"/>
        <v>0</v>
      </c>
      <c r="J21" s="13">
        <f t="shared" si="7"/>
        <v>1500</v>
      </c>
      <c r="K21" s="1"/>
    </row>
    <row r="22" spans="1:11" ht="18.75" customHeight="1">
      <c r="A22" s="34"/>
      <c r="B22" s="26"/>
      <c r="C22" s="30"/>
      <c r="D22" s="30"/>
      <c r="E22" s="4">
        <v>2020</v>
      </c>
      <c r="F22" s="13">
        <f t="shared" si="5"/>
        <v>1450</v>
      </c>
      <c r="G22" s="13">
        <f t="shared" si="7"/>
        <v>0</v>
      </c>
      <c r="H22" s="13">
        <f t="shared" si="7"/>
        <v>0</v>
      </c>
      <c r="I22" s="13">
        <f t="shared" si="7"/>
        <v>0</v>
      </c>
      <c r="J22" s="13">
        <f t="shared" si="7"/>
        <v>1450</v>
      </c>
      <c r="K22" s="1"/>
    </row>
    <row r="23" spans="1:11" ht="18.75" customHeight="1">
      <c r="A23" s="21" t="s">
        <v>14</v>
      </c>
      <c r="B23" s="26"/>
      <c r="C23" s="31"/>
      <c r="D23" s="31"/>
      <c r="E23" s="4"/>
      <c r="F23" s="13">
        <f>SUM(F18:F22)</f>
        <v>5702</v>
      </c>
      <c r="G23" s="13">
        <f t="shared" ref="G23:J23" si="8">SUM(G18:G22)</f>
        <v>0</v>
      </c>
      <c r="H23" s="13">
        <f t="shared" si="8"/>
        <v>0</v>
      </c>
      <c r="I23" s="13">
        <f t="shared" si="8"/>
        <v>0</v>
      </c>
      <c r="J23" s="13">
        <f t="shared" si="8"/>
        <v>5702</v>
      </c>
      <c r="K23" s="1"/>
    </row>
    <row r="24" spans="1:11" ht="18.75" customHeight="1">
      <c r="A24" s="25" t="s">
        <v>45</v>
      </c>
      <c r="B24" s="26" t="s">
        <v>13</v>
      </c>
      <c r="C24" s="29">
        <v>2016</v>
      </c>
      <c r="D24" s="29">
        <v>2020</v>
      </c>
      <c r="E24" s="2">
        <v>2016</v>
      </c>
      <c r="F24" s="14">
        <f t="shared" ref="F24:F28" si="9">SUM(G24:J24)</f>
        <v>1100.3</v>
      </c>
      <c r="G24" s="14"/>
      <c r="H24" s="14"/>
      <c r="I24" s="14"/>
      <c r="J24" s="14">
        <v>1100.3</v>
      </c>
      <c r="K24" s="1"/>
    </row>
    <row r="25" spans="1:11" ht="18.75" customHeight="1">
      <c r="A25" s="25"/>
      <c r="B25" s="26"/>
      <c r="C25" s="30"/>
      <c r="D25" s="30"/>
      <c r="E25" s="2">
        <v>2017</v>
      </c>
      <c r="F25" s="14">
        <f t="shared" si="9"/>
        <v>551.70000000000005</v>
      </c>
      <c r="G25" s="14"/>
      <c r="H25" s="14"/>
      <c r="I25" s="14"/>
      <c r="J25" s="16">
        <v>551.70000000000005</v>
      </c>
      <c r="K25" s="1"/>
    </row>
    <row r="26" spans="1:11" ht="18.75" customHeight="1">
      <c r="A26" s="25"/>
      <c r="B26" s="26"/>
      <c r="C26" s="30"/>
      <c r="D26" s="30"/>
      <c r="E26" s="2">
        <v>2018</v>
      </c>
      <c r="F26" s="14">
        <f t="shared" si="9"/>
        <v>1100</v>
      </c>
      <c r="G26" s="14"/>
      <c r="H26" s="14"/>
      <c r="I26" s="14"/>
      <c r="J26" s="16">
        <v>1100</v>
      </c>
      <c r="K26" s="1"/>
    </row>
    <row r="27" spans="1:11" ht="18.75" customHeight="1">
      <c r="A27" s="25"/>
      <c r="B27" s="26"/>
      <c r="C27" s="30"/>
      <c r="D27" s="30"/>
      <c r="E27" s="2">
        <v>2019</v>
      </c>
      <c r="F27" s="14">
        <f t="shared" si="9"/>
        <v>1500</v>
      </c>
      <c r="G27" s="14"/>
      <c r="H27" s="14"/>
      <c r="I27" s="14"/>
      <c r="J27" s="16">
        <v>1500</v>
      </c>
      <c r="K27" s="1"/>
    </row>
    <row r="28" spans="1:11" ht="18.75" customHeight="1">
      <c r="A28" s="25"/>
      <c r="B28" s="26"/>
      <c r="C28" s="30"/>
      <c r="D28" s="30"/>
      <c r="E28" s="2">
        <v>2020</v>
      </c>
      <c r="F28" s="14">
        <f t="shared" si="9"/>
        <v>1450</v>
      </c>
      <c r="G28" s="14"/>
      <c r="H28" s="14"/>
      <c r="I28" s="14"/>
      <c r="J28" s="14">
        <v>1450</v>
      </c>
      <c r="K28" s="1"/>
    </row>
    <row r="29" spans="1:11" ht="18.75" customHeight="1">
      <c r="A29" s="19" t="s">
        <v>14</v>
      </c>
      <c r="B29" s="26"/>
      <c r="C29" s="31"/>
      <c r="D29" s="31"/>
      <c r="E29" s="3"/>
      <c r="F29" s="14">
        <f>SUM(F24:F28)</f>
        <v>5702</v>
      </c>
      <c r="G29" s="14">
        <f t="shared" ref="G29:J29" si="10">SUM(G24:G28)</f>
        <v>0</v>
      </c>
      <c r="H29" s="14">
        <f t="shared" si="10"/>
        <v>0</v>
      </c>
      <c r="I29" s="14">
        <f t="shared" si="10"/>
        <v>0</v>
      </c>
      <c r="J29" s="14">
        <f t="shared" si="10"/>
        <v>5702</v>
      </c>
      <c r="K29" s="1"/>
    </row>
  </sheetData>
  <mergeCells count="26">
    <mergeCell ref="A24:A28"/>
    <mergeCell ref="B24:B29"/>
    <mergeCell ref="C24:C29"/>
    <mergeCell ref="D24:D29"/>
    <mergeCell ref="A12:A16"/>
    <mergeCell ref="B12:B17"/>
    <mergeCell ref="C12:C17"/>
    <mergeCell ref="D12:D17"/>
    <mergeCell ref="A18:A22"/>
    <mergeCell ref="B18:B23"/>
    <mergeCell ref="C18:C23"/>
    <mergeCell ref="D18:D23"/>
    <mergeCell ref="I1:J1"/>
    <mergeCell ref="A3:J3"/>
    <mergeCell ref="A5:A10"/>
    <mergeCell ref="B5:B10"/>
    <mergeCell ref="C5:D5"/>
    <mergeCell ref="E5:E10"/>
    <mergeCell ref="F5:J5"/>
    <mergeCell ref="C6:C10"/>
    <mergeCell ref="D6:D10"/>
    <mergeCell ref="F6:F10"/>
    <mergeCell ref="G6:G10"/>
    <mergeCell ref="H6:H10"/>
    <mergeCell ref="I6:I10"/>
    <mergeCell ref="J6:J10"/>
  </mergeCells>
  <pageMargins left="0.70866141732283472" right="0.70866141732283472" top="0.38" bottom="0.74803149606299213" header="0.31496062992125984" footer="0.31496062992125984"/>
  <pageSetup paperSize="9" scale="98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3"/>
  <sheetViews>
    <sheetView workbookViewId="0">
      <selection activeCell="F14" sqref="F14"/>
    </sheetView>
  </sheetViews>
  <sheetFormatPr defaultRowHeight="15"/>
  <cols>
    <col min="1" max="1" width="30.7109375" style="6" customWidth="1"/>
    <col min="2" max="2" width="14.42578125" style="6" customWidth="1"/>
    <col min="6" max="10" width="12" style="10" customWidth="1"/>
  </cols>
  <sheetData>
    <row r="1" spans="1:11">
      <c r="I1" s="28" t="s">
        <v>31</v>
      </c>
      <c r="J1" s="28"/>
    </row>
    <row r="3" spans="1:11" ht="16.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5" spans="1:11" ht="15.75" customHeight="1">
      <c r="A5" s="26" t="s">
        <v>0</v>
      </c>
      <c r="B5" s="26" t="s">
        <v>1</v>
      </c>
      <c r="C5" s="26" t="s">
        <v>2</v>
      </c>
      <c r="D5" s="26"/>
      <c r="E5" s="26" t="s">
        <v>3</v>
      </c>
      <c r="F5" s="32" t="s">
        <v>4</v>
      </c>
      <c r="G5" s="32"/>
      <c r="H5" s="32"/>
      <c r="I5" s="32"/>
      <c r="J5" s="32"/>
      <c r="K5" s="1"/>
    </row>
    <row r="6" spans="1:11">
      <c r="A6" s="26"/>
      <c r="B6" s="26"/>
      <c r="C6" s="26" t="s">
        <v>5</v>
      </c>
      <c r="D6" s="26" t="s">
        <v>6</v>
      </c>
      <c r="E6" s="26"/>
      <c r="F6" s="32" t="s">
        <v>7</v>
      </c>
      <c r="G6" s="32" t="s">
        <v>8</v>
      </c>
      <c r="H6" s="32" t="s">
        <v>9</v>
      </c>
      <c r="I6" s="32" t="s">
        <v>10</v>
      </c>
      <c r="J6" s="32" t="s">
        <v>11</v>
      </c>
      <c r="K6" s="1"/>
    </row>
    <row r="7" spans="1:11">
      <c r="A7" s="26"/>
      <c r="B7" s="26"/>
      <c r="C7" s="26"/>
      <c r="D7" s="26"/>
      <c r="E7" s="26"/>
      <c r="F7" s="32"/>
      <c r="G7" s="32"/>
      <c r="H7" s="32"/>
      <c r="I7" s="32"/>
      <c r="J7" s="32"/>
      <c r="K7" s="1"/>
    </row>
    <row r="8" spans="1:11">
      <c r="A8" s="26"/>
      <c r="B8" s="26"/>
      <c r="C8" s="26"/>
      <c r="D8" s="26"/>
      <c r="E8" s="26"/>
      <c r="F8" s="32"/>
      <c r="G8" s="32"/>
      <c r="H8" s="32"/>
      <c r="I8" s="32"/>
      <c r="J8" s="32"/>
      <c r="K8" s="1"/>
    </row>
    <row r="9" spans="1:11" ht="12.75" customHeight="1">
      <c r="A9" s="26"/>
      <c r="B9" s="26"/>
      <c r="C9" s="26"/>
      <c r="D9" s="26"/>
      <c r="E9" s="26"/>
      <c r="F9" s="32"/>
      <c r="G9" s="32"/>
      <c r="H9" s="32"/>
      <c r="I9" s="32"/>
      <c r="J9" s="32"/>
      <c r="K9" s="1"/>
    </row>
    <row r="10" spans="1:11" ht="3.75" hidden="1" customHeight="1">
      <c r="A10" s="26"/>
      <c r="B10" s="26"/>
      <c r="C10" s="26"/>
      <c r="D10" s="26"/>
      <c r="E10" s="26"/>
      <c r="F10" s="32"/>
      <c r="G10" s="32"/>
      <c r="H10" s="32"/>
      <c r="I10" s="32"/>
      <c r="J10" s="32"/>
      <c r="K10" s="1"/>
    </row>
    <row r="11" spans="1:1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1"/>
    </row>
    <row r="12" spans="1:11" ht="18.75" customHeight="1">
      <c r="A12" s="33" t="s">
        <v>12</v>
      </c>
      <c r="B12" s="26" t="s">
        <v>13</v>
      </c>
      <c r="C12" s="29">
        <v>2016</v>
      </c>
      <c r="D12" s="29">
        <v>2020</v>
      </c>
      <c r="E12" s="3">
        <v>2016</v>
      </c>
      <c r="F12" s="12">
        <f t="shared" ref="F12:F16" si="0">SUM(G12:J12)</f>
        <v>7474.4999999999991</v>
      </c>
      <c r="G12" s="12">
        <f>G18+G30</f>
        <v>195.1</v>
      </c>
      <c r="H12" s="12">
        <f t="shared" ref="H12:J12" si="1">H18+H30</f>
        <v>511.1</v>
      </c>
      <c r="I12" s="12">
        <f t="shared" si="1"/>
        <v>0</v>
      </c>
      <c r="J12" s="12">
        <f t="shared" si="1"/>
        <v>6768.2999999999993</v>
      </c>
      <c r="K12" s="1"/>
    </row>
    <row r="13" spans="1:11" ht="18.75" customHeight="1">
      <c r="A13" s="33"/>
      <c r="B13" s="26"/>
      <c r="C13" s="30"/>
      <c r="D13" s="30"/>
      <c r="E13" s="3">
        <v>2017</v>
      </c>
      <c r="F13" s="12">
        <f t="shared" si="0"/>
        <v>8740.2999999999993</v>
      </c>
      <c r="G13" s="12">
        <f t="shared" ref="G13:J16" si="2">G19+G31</f>
        <v>233.7</v>
      </c>
      <c r="H13" s="12">
        <f t="shared" si="2"/>
        <v>511.1</v>
      </c>
      <c r="I13" s="12">
        <f t="shared" si="2"/>
        <v>0</v>
      </c>
      <c r="J13" s="12">
        <f t="shared" si="2"/>
        <v>7995.5</v>
      </c>
      <c r="K13" s="1"/>
    </row>
    <row r="14" spans="1:11" ht="18.75" customHeight="1">
      <c r="A14" s="33"/>
      <c r="B14" s="26"/>
      <c r="C14" s="30"/>
      <c r="D14" s="30"/>
      <c r="E14" s="3">
        <v>2018</v>
      </c>
      <c r="F14" s="12">
        <f t="shared" si="0"/>
        <v>9316.7000000000007</v>
      </c>
      <c r="G14" s="12">
        <f t="shared" si="2"/>
        <v>254.4</v>
      </c>
      <c r="H14" s="12">
        <f t="shared" si="2"/>
        <v>539.6</v>
      </c>
      <c r="I14" s="12">
        <f t="shared" si="2"/>
        <v>0</v>
      </c>
      <c r="J14" s="12">
        <f t="shared" si="2"/>
        <v>8522.7000000000007</v>
      </c>
      <c r="K14" s="1"/>
    </row>
    <row r="15" spans="1:11" ht="18.75" customHeight="1">
      <c r="A15" s="33"/>
      <c r="B15" s="26"/>
      <c r="C15" s="30"/>
      <c r="D15" s="30"/>
      <c r="E15" s="3">
        <v>2019</v>
      </c>
      <c r="F15" s="12">
        <f t="shared" si="0"/>
        <v>9737</v>
      </c>
      <c r="G15" s="12">
        <f t="shared" si="2"/>
        <v>233.7</v>
      </c>
      <c r="H15" s="12">
        <f t="shared" si="2"/>
        <v>511.1</v>
      </c>
      <c r="I15" s="12">
        <f t="shared" si="2"/>
        <v>0</v>
      </c>
      <c r="J15" s="12">
        <f t="shared" si="2"/>
        <v>8992.2000000000007</v>
      </c>
      <c r="K15" s="1"/>
    </row>
    <row r="16" spans="1:11" ht="18.75" customHeight="1">
      <c r="A16" s="33"/>
      <c r="B16" s="26"/>
      <c r="C16" s="30"/>
      <c r="D16" s="30"/>
      <c r="E16" s="3">
        <v>2020</v>
      </c>
      <c r="F16" s="12">
        <f t="shared" si="0"/>
        <v>9895.2000000000007</v>
      </c>
      <c r="G16" s="12">
        <f t="shared" si="2"/>
        <v>0</v>
      </c>
      <c r="H16" s="12">
        <f t="shared" si="2"/>
        <v>511.1</v>
      </c>
      <c r="I16" s="12">
        <f t="shared" si="2"/>
        <v>0</v>
      </c>
      <c r="J16" s="12">
        <f t="shared" si="2"/>
        <v>9384.1</v>
      </c>
      <c r="K16" s="1"/>
    </row>
    <row r="17" spans="1:11" ht="18.75" customHeight="1">
      <c r="A17" s="19" t="s">
        <v>14</v>
      </c>
      <c r="B17" s="26"/>
      <c r="C17" s="31"/>
      <c r="D17" s="31"/>
      <c r="E17" s="3"/>
      <c r="F17" s="12">
        <f>SUM(F12:F16)</f>
        <v>45163.7</v>
      </c>
      <c r="G17" s="12">
        <f t="shared" ref="G17:J17" si="3">SUM(G12:G16)</f>
        <v>916.89999999999986</v>
      </c>
      <c r="H17" s="12">
        <f t="shared" si="3"/>
        <v>2584</v>
      </c>
      <c r="I17" s="12">
        <f t="shared" si="3"/>
        <v>0</v>
      </c>
      <c r="J17" s="12">
        <f t="shared" si="3"/>
        <v>41662.800000000003</v>
      </c>
      <c r="K17" s="1"/>
    </row>
    <row r="18" spans="1:11" ht="18.75" customHeight="1">
      <c r="A18" s="34" t="s">
        <v>15</v>
      </c>
      <c r="B18" s="26" t="s">
        <v>13</v>
      </c>
      <c r="C18" s="29">
        <v>2016</v>
      </c>
      <c r="D18" s="29">
        <v>2020</v>
      </c>
      <c r="E18" s="4">
        <v>2016</v>
      </c>
      <c r="F18" s="13">
        <f t="shared" ref="F18:F22" si="4">SUM(G18:J18)</f>
        <v>1151.4000000000001</v>
      </c>
      <c r="G18" s="13">
        <f>G24</f>
        <v>0</v>
      </c>
      <c r="H18" s="13">
        <f t="shared" ref="H18:J18" si="5">H24</f>
        <v>0</v>
      </c>
      <c r="I18" s="13">
        <f t="shared" si="5"/>
        <v>0</v>
      </c>
      <c r="J18" s="13">
        <f t="shared" si="5"/>
        <v>1151.4000000000001</v>
      </c>
      <c r="K18" s="1"/>
    </row>
    <row r="19" spans="1:11" ht="18.75" customHeight="1">
      <c r="A19" s="34"/>
      <c r="B19" s="26"/>
      <c r="C19" s="30"/>
      <c r="D19" s="30"/>
      <c r="E19" s="4">
        <v>2017</v>
      </c>
      <c r="F19" s="13">
        <f t="shared" si="4"/>
        <v>1325.1</v>
      </c>
      <c r="G19" s="13">
        <f t="shared" ref="G19:J22" si="6">G25</f>
        <v>0</v>
      </c>
      <c r="H19" s="13">
        <f t="shared" si="6"/>
        <v>0</v>
      </c>
      <c r="I19" s="13">
        <f t="shared" si="6"/>
        <v>0</v>
      </c>
      <c r="J19" s="13">
        <f t="shared" si="6"/>
        <v>1325.1</v>
      </c>
      <c r="K19" s="1"/>
    </row>
    <row r="20" spans="1:11" ht="18.75" customHeight="1">
      <c r="A20" s="34"/>
      <c r="B20" s="26"/>
      <c r="C20" s="30"/>
      <c r="D20" s="30"/>
      <c r="E20" s="4">
        <v>2018</v>
      </c>
      <c r="F20" s="13">
        <f t="shared" si="4"/>
        <v>1534</v>
      </c>
      <c r="G20" s="13">
        <f t="shared" si="6"/>
        <v>0</v>
      </c>
      <c r="H20" s="13">
        <f t="shared" si="6"/>
        <v>0</v>
      </c>
      <c r="I20" s="13">
        <f t="shared" si="6"/>
        <v>0</v>
      </c>
      <c r="J20" s="13">
        <f t="shared" si="6"/>
        <v>1534</v>
      </c>
      <c r="K20" s="1"/>
    </row>
    <row r="21" spans="1:11" ht="18.75" customHeight="1">
      <c r="A21" s="34"/>
      <c r="B21" s="26"/>
      <c r="C21" s="30"/>
      <c r="D21" s="30"/>
      <c r="E21" s="4">
        <v>2019</v>
      </c>
      <c r="F21" s="13">
        <f t="shared" si="4"/>
        <v>1626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1626</v>
      </c>
      <c r="K21" s="1"/>
    </row>
    <row r="22" spans="1:11" ht="18.75" customHeight="1">
      <c r="A22" s="34"/>
      <c r="B22" s="26"/>
      <c r="C22" s="30"/>
      <c r="D22" s="30"/>
      <c r="E22" s="4">
        <v>2020</v>
      </c>
      <c r="F22" s="13">
        <f t="shared" si="4"/>
        <v>1723.6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6"/>
        <v>1723.6</v>
      </c>
      <c r="K22" s="1"/>
    </row>
    <row r="23" spans="1:11" ht="18.75" customHeight="1">
      <c r="A23" s="21" t="s">
        <v>14</v>
      </c>
      <c r="B23" s="26"/>
      <c r="C23" s="31"/>
      <c r="D23" s="31"/>
      <c r="E23" s="4"/>
      <c r="F23" s="13">
        <f>SUM(F18:F22)</f>
        <v>7360.1</v>
      </c>
      <c r="G23" s="13">
        <f t="shared" ref="G23:J23" si="7">SUM(G18:G22)</f>
        <v>0</v>
      </c>
      <c r="H23" s="13">
        <f t="shared" si="7"/>
        <v>0</v>
      </c>
      <c r="I23" s="13">
        <f t="shared" si="7"/>
        <v>0</v>
      </c>
      <c r="J23" s="13">
        <f t="shared" si="7"/>
        <v>7360.1</v>
      </c>
      <c r="K23" s="1"/>
    </row>
    <row r="24" spans="1:11" ht="18.75" customHeight="1">
      <c r="A24" s="25" t="s">
        <v>16</v>
      </c>
      <c r="B24" s="26" t="s">
        <v>13</v>
      </c>
      <c r="C24" s="29">
        <v>2016</v>
      </c>
      <c r="D24" s="29">
        <v>2020</v>
      </c>
      <c r="E24" s="2">
        <v>2016</v>
      </c>
      <c r="F24" s="14">
        <f t="shared" ref="F24:F28" si="8">SUM(G24:J24)</f>
        <v>1151.4000000000001</v>
      </c>
      <c r="G24" s="14"/>
      <c r="H24" s="14"/>
      <c r="I24" s="14"/>
      <c r="J24" s="14">
        <v>1151.4000000000001</v>
      </c>
      <c r="K24" s="1"/>
    </row>
    <row r="25" spans="1:11" ht="18.75" customHeight="1">
      <c r="A25" s="25"/>
      <c r="B25" s="26"/>
      <c r="C25" s="30"/>
      <c r="D25" s="30"/>
      <c r="E25" s="2">
        <v>2017</v>
      </c>
      <c r="F25" s="14">
        <f t="shared" si="8"/>
        <v>1325.1</v>
      </c>
      <c r="G25" s="14"/>
      <c r="H25" s="14"/>
      <c r="I25" s="14"/>
      <c r="J25" s="16">
        <v>1325.1</v>
      </c>
      <c r="K25" s="1"/>
    </row>
    <row r="26" spans="1:11" ht="18.75" customHeight="1">
      <c r="A26" s="25"/>
      <c r="B26" s="26"/>
      <c r="C26" s="30"/>
      <c r="D26" s="30"/>
      <c r="E26" s="2">
        <v>2018</v>
      </c>
      <c r="F26" s="14">
        <f t="shared" si="8"/>
        <v>1534</v>
      </c>
      <c r="G26" s="14"/>
      <c r="H26" s="14"/>
      <c r="I26" s="14"/>
      <c r="J26" s="16">
        <v>1534</v>
      </c>
      <c r="K26" s="1"/>
    </row>
    <row r="27" spans="1:11" ht="18.75" customHeight="1">
      <c r="A27" s="25"/>
      <c r="B27" s="26"/>
      <c r="C27" s="30"/>
      <c r="D27" s="30"/>
      <c r="E27" s="2">
        <v>2019</v>
      </c>
      <c r="F27" s="14">
        <f t="shared" si="8"/>
        <v>1626</v>
      </c>
      <c r="G27" s="14"/>
      <c r="H27" s="14"/>
      <c r="I27" s="14"/>
      <c r="J27" s="16">
        <v>1626</v>
      </c>
      <c r="K27" s="1"/>
    </row>
    <row r="28" spans="1:11" ht="18.75" customHeight="1">
      <c r="A28" s="25"/>
      <c r="B28" s="26"/>
      <c r="C28" s="30"/>
      <c r="D28" s="30"/>
      <c r="E28" s="2">
        <v>2020</v>
      </c>
      <c r="F28" s="14">
        <f t="shared" si="8"/>
        <v>1723.6</v>
      </c>
      <c r="G28" s="14"/>
      <c r="H28" s="14"/>
      <c r="I28" s="14"/>
      <c r="J28" s="14">
        <v>1723.6</v>
      </c>
      <c r="K28" s="1"/>
    </row>
    <row r="29" spans="1:11" ht="18.75" customHeight="1">
      <c r="A29" s="19" t="s">
        <v>14</v>
      </c>
      <c r="B29" s="26"/>
      <c r="C29" s="31"/>
      <c r="D29" s="31"/>
      <c r="E29" s="3"/>
      <c r="F29" s="14">
        <f>SUM(F24:F28)</f>
        <v>7360.1</v>
      </c>
      <c r="G29" s="14">
        <f t="shared" ref="G29:J29" si="9">SUM(G24:G28)</f>
        <v>0</v>
      </c>
      <c r="H29" s="14">
        <f t="shared" si="9"/>
        <v>0</v>
      </c>
      <c r="I29" s="14">
        <f t="shared" si="9"/>
        <v>0</v>
      </c>
      <c r="J29" s="14">
        <f t="shared" si="9"/>
        <v>7360.1</v>
      </c>
      <c r="K29" s="1"/>
    </row>
    <row r="30" spans="1:11" ht="18.75" customHeight="1">
      <c r="A30" s="34" t="s">
        <v>17</v>
      </c>
      <c r="B30" s="26" t="s">
        <v>13</v>
      </c>
      <c r="C30" s="29">
        <v>2016</v>
      </c>
      <c r="D30" s="29">
        <v>2020</v>
      </c>
      <c r="E30" s="4">
        <v>2016</v>
      </c>
      <c r="F30" s="13">
        <f t="shared" ref="F30:F34" si="10">SUM(G30:J30)</f>
        <v>6323.0999999999995</v>
      </c>
      <c r="G30" s="13">
        <f>G36+G42+G48+G66+G72+G78+G84+G90+G96+G102+G108</f>
        <v>195.1</v>
      </c>
      <c r="H30" s="13">
        <f t="shared" ref="H30:J30" si="11">H36+H42+H48+H66+H72+H78+H84+H90+H96+H102+H108</f>
        <v>511.1</v>
      </c>
      <c r="I30" s="13">
        <f t="shared" si="11"/>
        <v>0</v>
      </c>
      <c r="J30" s="13">
        <f t="shared" si="11"/>
        <v>5616.9</v>
      </c>
      <c r="K30" s="1"/>
    </row>
    <row r="31" spans="1:11" ht="18.75" customHeight="1">
      <c r="A31" s="34"/>
      <c r="B31" s="26"/>
      <c r="C31" s="30"/>
      <c r="D31" s="30"/>
      <c r="E31" s="4">
        <v>2017</v>
      </c>
      <c r="F31" s="13">
        <f t="shared" si="10"/>
        <v>7415.2</v>
      </c>
      <c r="G31" s="13">
        <f t="shared" ref="G31:J34" si="12">G37+G43+G49+G67+G73+G79+G85+G91+G97+G103+G109</f>
        <v>233.7</v>
      </c>
      <c r="H31" s="13">
        <f t="shared" si="12"/>
        <v>511.1</v>
      </c>
      <c r="I31" s="13">
        <f t="shared" si="12"/>
        <v>0</v>
      </c>
      <c r="J31" s="13">
        <f t="shared" si="12"/>
        <v>6670.4</v>
      </c>
      <c r="K31" s="1"/>
    </row>
    <row r="32" spans="1:11" ht="18.75" customHeight="1">
      <c r="A32" s="34"/>
      <c r="B32" s="26"/>
      <c r="C32" s="30"/>
      <c r="D32" s="30"/>
      <c r="E32" s="4">
        <v>2018</v>
      </c>
      <c r="F32" s="13">
        <f t="shared" si="10"/>
        <v>7782.7000000000007</v>
      </c>
      <c r="G32" s="13">
        <f t="shared" si="12"/>
        <v>254.4</v>
      </c>
      <c r="H32" s="13">
        <f t="shared" si="12"/>
        <v>539.6</v>
      </c>
      <c r="I32" s="13">
        <f t="shared" si="12"/>
        <v>0</v>
      </c>
      <c r="J32" s="13">
        <f t="shared" si="12"/>
        <v>6988.7000000000007</v>
      </c>
      <c r="K32" s="1"/>
    </row>
    <row r="33" spans="1:11" ht="18.75" customHeight="1">
      <c r="A33" s="34"/>
      <c r="B33" s="26"/>
      <c r="C33" s="30"/>
      <c r="D33" s="30"/>
      <c r="E33" s="4">
        <v>2019</v>
      </c>
      <c r="F33" s="13">
        <f t="shared" si="10"/>
        <v>8111.0000000000009</v>
      </c>
      <c r="G33" s="13">
        <f t="shared" si="12"/>
        <v>233.7</v>
      </c>
      <c r="H33" s="13">
        <f t="shared" si="12"/>
        <v>511.1</v>
      </c>
      <c r="I33" s="13">
        <f t="shared" si="12"/>
        <v>0</v>
      </c>
      <c r="J33" s="13">
        <f t="shared" si="12"/>
        <v>7366.2000000000007</v>
      </c>
      <c r="K33" s="1"/>
    </row>
    <row r="34" spans="1:11" ht="18.75" customHeight="1">
      <c r="A34" s="34"/>
      <c r="B34" s="26"/>
      <c r="C34" s="30"/>
      <c r="D34" s="30"/>
      <c r="E34" s="4">
        <v>2020</v>
      </c>
      <c r="F34" s="13">
        <f t="shared" si="10"/>
        <v>8171.6000000000013</v>
      </c>
      <c r="G34" s="13">
        <f t="shared" si="12"/>
        <v>0</v>
      </c>
      <c r="H34" s="13">
        <f t="shared" si="12"/>
        <v>511.1</v>
      </c>
      <c r="I34" s="13">
        <f t="shared" si="12"/>
        <v>0</v>
      </c>
      <c r="J34" s="13">
        <f>J40+J46+J52+J70+J76+J82+J88+J94+J100+J106+J112</f>
        <v>7660.5000000000009</v>
      </c>
      <c r="K34" s="1"/>
    </row>
    <row r="35" spans="1:11" ht="18.75" customHeight="1">
      <c r="A35" s="21" t="s">
        <v>14</v>
      </c>
      <c r="B35" s="26"/>
      <c r="C35" s="31"/>
      <c r="D35" s="31"/>
      <c r="E35" s="4"/>
      <c r="F35" s="13">
        <f>SUM(F30:F34)</f>
        <v>37803.599999999999</v>
      </c>
      <c r="G35" s="13">
        <f t="shared" ref="G35:J35" si="13">SUM(G30:G34)</f>
        <v>916.89999999999986</v>
      </c>
      <c r="H35" s="13">
        <f t="shared" si="13"/>
        <v>2584</v>
      </c>
      <c r="I35" s="13">
        <f t="shared" si="13"/>
        <v>0</v>
      </c>
      <c r="J35" s="13">
        <f t="shared" si="13"/>
        <v>34302.700000000004</v>
      </c>
      <c r="K35" s="1"/>
    </row>
    <row r="36" spans="1:11" ht="18.75" customHeight="1">
      <c r="A36" s="25" t="s">
        <v>18</v>
      </c>
      <c r="B36" s="26" t="s">
        <v>13</v>
      </c>
      <c r="C36" s="29">
        <v>2016</v>
      </c>
      <c r="D36" s="29">
        <v>2020</v>
      </c>
      <c r="E36" s="2">
        <v>2016</v>
      </c>
      <c r="F36" s="14">
        <f t="shared" ref="F36:F40" si="14">SUM(G36:J36)</f>
        <v>881.6</v>
      </c>
      <c r="G36" s="14"/>
      <c r="H36" s="14"/>
      <c r="I36" s="14"/>
      <c r="J36" s="14">
        <v>881.6</v>
      </c>
      <c r="K36" s="1"/>
    </row>
    <row r="37" spans="1:11" ht="18.75" customHeight="1">
      <c r="A37" s="25"/>
      <c r="B37" s="26"/>
      <c r="C37" s="30"/>
      <c r="D37" s="30"/>
      <c r="E37" s="2">
        <v>2017</v>
      </c>
      <c r="F37" s="14">
        <f t="shared" si="14"/>
        <v>881.6</v>
      </c>
      <c r="G37" s="14"/>
      <c r="H37" s="14"/>
      <c r="I37" s="14"/>
      <c r="J37" s="14">
        <v>881.6</v>
      </c>
      <c r="K37" s="1"/>
    </row>
    <row r="38" spans="1:11" ht="18.75" customHeight="1">
      <c r="A38" s="25"/>
      <c r="B38" s="26"/>
      <c r="C38" s="30"/>
      <c r="D38" s="30"/>
      <c r="E38" s="2">
        <v>2018</v>
      </c>
      <c r="F38" s="14">
        <f t="shared" si="14"/>
        <v>934.5</v>
      </c>
      <c r="G38" s="14"/>
      <c r="H38" s="14"/>
      <c r="I38" s="14"/>
      <c r="J38" s="14">
        <v>934.5</v>
      </c>
      <c r="K38" s="1"/>
    </row>
    <row r="39" spans="1:11" ht="18.75" customHeight="1">
      <c r="A39" s="25"/>
      <c r="B39" s="26"/>
      <c r="C39" s="30"/>
      <c r="D39" s="30"/>
      <c r="E39" s="2">
        <v>2019</v>
      </c>
      <c r="F39" s="14">
        <f t="shared" si="14"/>
        <v>934.5</v>
      </c>
      <c r="G39" s="14"/>
      <c r="H39" s="14"/>
      <c r="I39" s="14"/>
      <c r="J39" s="16">
        <v>934.5</v>
      </c>
      <c r="K39" s="1"/>
    </row>
    <row r="40" spans="1:11" ht="18.75" customHeight="1">
      <c r="A40" s="25"/>
      <c r="B40" s="26"/>
      <c r="C40" s="30"/>
      <c r="D40" s="30"/>
      <c r="E40" s="2">
        <v>2020</v>
      </c>
      <c r="F40" s="14">
        <f t="shared" si="14"/>
        <v>934.5</v>
      </c>
      <c r="G40" s="14"/>
      <c r="H40" s="14"/>
      <c r="I40" s="14"/>
      <c r="J40" s="16">
        <v>934.5</v>
      </c>
      <c r="K40" s="1"/>
    </row>
    <row r="41" spans="1:11" ht="18.75" customHeight="1">
      <c r="A41" s="19" t="s">
        <v>14</v>
      </c>
      <c r="B41" s="26"/>
      <c r="C41" s="31"/>
      <c r="D41" s="31"/>
      <c r="E41" s="3"/>
      <c r="F41" s="14">
        <f>SUM(F36:F40)</f>
        <v>4566.7</v>
      </c>
      <c r="G41" s="14">
        <f t="shared" ref="G41:J41" si="15">SUM(G36:G40)</f>
        <v>0</v>
      </c>
      <c r="H41" s="14">
        <f t="shared" si="15"/>
        <v>0</v>
      </c>
      <c r="I41" s="14">
        <f t="shared" si="15"/>
        <v>0</v>
      </c>
      <c r="J41" s="14">
        <f t="shared" si="15"/>
        <v>4566.7</v>
      </c>
      <c r="K41" s="1"/>
    </row>
    <row r="42" spans="1:11" ht="18.75" customHeight="1">
      <c r="A42" s="25" t="s">
        <v>19</v>
      </c>
      <c r="B42" s="26" t="s">
        <v>13</v>
      </c>
      <c r="C42" s="29">
        <v>2016</v>
      </c>
      <c r="D42" s="29">
        <v>2020</v>
      </c>
      <c r="E42" s="2">
        <v>2016</v>
      </c>
      <c r="F42" s="14">
        <f t="shared" ref="F42:F46" si="16">SUM(G42:J42)</f>
        <v>2915.2</v>
      </c>
      <c r="G42" s="14"/>
      <c r="H42" s="14"/>
      <c r="I42" s="14"/>
      <c r="J42" s="14">
        <v>2915.2</v>
      </c>
      <c r="K42" s="1"/>
    </row>
    <row r="43" spans="1:11" ht="18.75" customHeight="1">
      <c r="A43" s="25"/>
      <c r="B43" s="26"/>
      <c r="C43" s="30"/>
      <c r="D43" s="30"/>
      <c r="E43" s="2">
        <v>2017</v>
      </c>
      <c r="F43" s="14">
        <f t="shared" si="16"/>
        <v>3488.8</v>
      </c>
      <c r="G43" s="14"/>
      <c r="H43" s="14"/>
      <c r="I43" s="14"/>
      <c r="J43" s="14">
        <v>3488.8</v>
      </c>
      <c r="K43" s="1"/>
    </row>
    <row r="44" spans="1:11" ht="18.75" customHeight="1">
      <c r="A44" s="25"/>
      <c r="B44" s="26"/>
      <c r="C44" s="30"/>
      <c r="D44" s="30"/>
      <c r="E44" s="2">
        <v>2018</v>
      </c>
      <c r="F44" s="14">
        <f t="shared" si="16"/>
        <v>4213.7</v>
      </c>
      <c r="G44" s="14"/>
      <c r="H44" s="14"/>
      <c r="I44" s="14"/>
      <c r="J44" s="14">
        <v>4213.7</v>
      </c>
      <c r="K44" s="1"/>
    </row>
    <row r="45" spans="1:11" ht="18.75" customHeight="1">
      <c r="A45" s="25"/>
      <c r="B45" s="26"/>
      <c r="C45" s="30"/>
      <c r="D45" s="30"/>
      <c r="E45" s="2">
        <v>2019</v>
      </c>
      <c r="F45" s="14">
        <f t="shared" si="16"/>
        <v>4502</v>
      </c>
      <c r="G45" s="14"/>
      <c r="H45" s="14"/>
      <c r="I45" s="14"/>
      <c r="J45" s="14">
        <v>4502</v>
      </c>
      <c r="K45" s="1"/>
    </row>
    <row r="46" spans="1:11" ht="18.75" customHeight="1">
      <c r="A46" s="25"/>
      <c r="B46" s="26"/>
      <c r="C46" s="30"/>
      <c r="D46" s="30"/>
      <c r="E46" s="2">
        <v>2020</v>
      </c>
      <c r="F46" s="14">
        <f t="shared" si="16"/>
        <v>4772.1000000000004</v>
      </c>
      <c r="G46" s="14"/>
      <c r="H46" s="14"/>
      <c r="I46" s="14"/>
      <c r="J46" s="14">
        <v>4772.1000000000004</v>
      </c>
      <c r="K46" s="1"/>
    </row>
    <row r="47" spans="1:11" ht="18.75" customHeight="1">
      <c r="A47" s="19" t="s">
        <v>14</v>
      </c>
      <c r="B47" s="26"/>
      <c r="C47" s="31"/>
      <c r="D47" s="31"/>
      <c r="E47" s="3"/>
      <c r="F47" s="14">
        <f>SUM(F42:F46)</f>
        <v>19891.800000000003</v>
      </c>
      <c r="G47" s="14">
        <f t="shared" ref="G47:J47" si="17">SUM(G42:G46)</f>
        <v>0</v>
      </c>
      <c r="H47" s="14">
        <f t="shared" si="17"/>
        <v>0</v>
      </c>
      <c r="I47" s="14">
        <f t="shared" si="17"/>
        <v>0</v>
      </c>
      <c r="J47" s="14">
        <f t="shared" si="17"/>
        <v>19891.800000000003</v>
      </c>
      <c r="K47" s="1"/>
    </row>
    <row r="48" spans="1:11" ht="18.75" customHeight="1">
      <c r="A48" s="25" t="s">
        <v>32</v>
      </c>
      <c r="B48" s="26" t="s">
        <v>13</v>
      </c>
      <c r="C48" s="29">
        <v>2016</v>
      </c>
      <c r="D48" s="29">
        <v>2020</v>
      </c>
      <c r="E48" s="2">
        <v>2016</v>
      </c>
      <c r="F48" s="14">
        <f t="shared" ref="F48:F52" si="18">SUM(G48:J48)</f>
        <v>1379.8</v>
      </c>
      <c r="G48" s="14">
        <f>G54+G60</f>
        <v>0</v>
      </c>
      <c r="H48" s="14">
        <f t="shared" ref="H48:J48" si="19">H54+H60</f>
        <v>0</v>
      </c>
      <c r="I48" s="14">
        <f t="shared" si="19"/>
        <v>0</v>
      </c>
      <c r="J48" s="14">
        <f t="shared" si="19"/>
        <v>1379.8</v>
      </c>
      <c r="K48" s="1"/>
    </row>
    <row r="49" spans="1:11" ht="18.75" customHeight="1">
      <c r="A49" s="25"/>
      <c r="B49" s="26"/>
      <c r="C49" s="30"/>
      <c r="D49" s="30"/>
      <c r="E49" s="2">
        <v>2017</v>
      </c>
      <c r="F49" s="14">
        <f t="shared" si="18"/>
        <v>1558.3000000000002</v>
      </c>
      <c r="G49" s="14">
        <f t="shared" ref="G49:J52" si="20">G55+G61</f>
        <v>0</v>
      </c>
      <c r="H49" s="14">
        <f t="shared" si="20"/>
        <v>0</v>
      </c>
      <c r="I49" s="14">
        <f t="shared" si="20"/>
        <v>0</v>
      </c>
      <c r="J49" s="14">
        <f>J55+J61</f>
        <v>1558.3000000000002</v>
      </c>
      <c r="K49" s="1"/>
    </row>
    <row r="50" spans="1:11" ht="18.75" customHeight="1">
      <c r="A50" s="25"/>
      <c r="B50" s="26"/>
      <c r="C50" s="30"/>
      <c r="D50" s="30"/>
      <c r="E50" s="2">
        <v>2018</v>
      </c>
      <c r="F50" s="14">
        <f t="shared" si="18"/>
        <v>1335.9</v>
      </c>
      <c r="G50" s="14">
        <f t="shared" si="20"/>
        <v>0</v>
      </c>
      <c r="H50" s="14">
        <f t="shared" si="20"/>
        <v>0</v>
      </c>
      <c r="I50" s="14">
        <f t="shared" si="20"/>
        <v>0</v>
      </c>
      <c r="J50" s="14">
        <f t="shared" si="20"/>
        <v>1335.9</v>
      </c>
      <c r="K50" s="1"/>
    </row>
    <row r="51" spans="1:11" ht="18.75" customHeight="1">
      <c r="A51" s="25"/>
      <c r="B51" s="26"/>
      <c r="C51" s="30"/>
      <c r="D51" s="30"/>
      <c r="E51" s="2">
        <v>2019</v>
      </c>
      <c r="F51" s="14">
        <f t="shared" si="18"/>
        <v>1405.1</v>
      </c>
      <c r="G51" s="14">
        <f t="shared" si="20"/>
        <v>0</v>
      </c>
      <c r="H51" s="14">
        <f t="shared" si="20"/>
        <v>0</v>
      </c>
      <c r="I51" s="14">
        <f t="shared" si="20"/>
        <v>0</v>
      </c>
      <c r="J51" s="14">
        <f t="shared" si="20"/>
        <v>1405.1</v>
      </c>
      <c r="K51" s="1"/>
    </row>
    <row r="52" spans="1:11" ht="18.75" customHeight="1">
      <c r="A52" s="25"/>
      <c r="B52" s="26"/>
      <c r="C52" s="30"/>
      <c r="D52" s="30"/>
      <c r="E52" s="2">
        <v>2020</v>
      </c>
      <c r="F52" s="14">
        <f t="shared" si="18"/>
        <v>1429.3</v>
      </c>
      <c r="G52" s="14">
        <f t="shared" si="20"/>
        <v>0</v>
      </c>
      <c r="H52" s="14">
        <f t="shared" si="20"/>
        <v>0</v>
      </c>
      <c r="I52" s="14">
        <f t="shared" si="20"/>
        <v>0</v>
      </c>
      <c r="J52" s="14">
        <f t="shared" si="20"/>
        <v>1429.3</v>
      </c>
      <c r="K52" s="1"/>
    </row>
    <row r="53" spans="1:11" ht="18.75" customHeight="1">
      <c r="A53" s="19" t="s">
        <v>14</v>
      </c>
      <c r="B53" s="26"/>
      <c r="C53" s="31"/>
      <c r="D53" s="31"/>
      <c r="E53" s="2"/>
      <c r="F53" s="14">
        <f>SUM(F48:F52)</f>
        <v>7108.4000000000005</v>
      </c>
      <c r="G53" s="14">
        <f t="shared" ref="G53:J53" si="21">SUM(G48:G52)</f>
        <v>0</v>
      </c>
      <c r="H53" s="14">
        <f t="shared" si="21"/>
        <v>0</v>
      </c>
      <c r="I53" s="14">
        <f t="shared" si="21"/>
        <v>0</v>
      </c>
      <c r="J53" s="14">
        <f t="shared" si="21"/>
        <v>7108.4000000000005</v>
      </c>
      <c r="K53" s="1"/>
    </row>
    <row r="54" spans="1:11" ht="18.75" customHeight="1">
      <c r="A54" s="35" t="s">
        <v>20</v>
      </c>
      <c r="B54" s="26" t="s">
        <v>13</v>
      </c>
      <c r="C54" s="29">
        <v>2016</v>
      </c>
      <c r="D54" s="29">
        <v>2020</v>
      </c>
      <c r="E54" s="5">
        <v>2016</v>
      </c>
      <c r="F54" s="17">
        <f t="shared" ref="F54:F58" si="22">SUM(G54:J54)</f>
        <v>771.8</v>
      </c>
      <c r="G54" s="17"/>
      <c r="H54" s="17"/>
      <c r="I54" s="17"/>
      <c r="J54" s="17">
        <v>771.8</v>
      </c>
      <c r="K54" s="1"/>
    </row>
    <row r="55" spans="1:11" ht="18.75" customHeight="1">
      <c r="A55" s="35"/>
      <c r="B55" s="26"/>
      <c r="C55" s="30"/>
      <c r="D55" s="30"/>
      <c r="E55" s="5">
        <v>2017</v>
      </c>
      <c r="F55" s="17">
        <f t="shared" si="22"/>
        <v>908.2</v>
      </c>
      <c r="G55" s="17"/>
      <c r="H55" s="17"/>
      <c r="I55" s="17"/>
      <c r="J55" s="17">
        <f>875.2+33</f>
        <v>908.2</v>
      </c>
      <c r="K55" s="1"/>
    </row>
    <row r="56" spans="1:11" ht="18.75" customHeight="1">
      <c r="A56" s="35"/>
      <c r="B56" s="26"/>
      <c r="C56" s="30"/>
      <c r="D56" s="30"/>
      <c r="E56" s="5">
        <v>2018</v>
      </c>
      <c r="F56" s="17">
        <f t="shared" si="22"/>
        <v>611</v>
      </c>
      <c r="G56" s="17"/>
      <c r="H56" s="17"/>
      <c r="I56" s="17"/>
      <c r="J56" s="17">
        <f>601+10</f>
        <v>611</v>
      </c>
      <c r="K56" s="1"/>
    </row>
    <row r="57" spans="1:11" ht="18.75" customHeight="1">
      <c r="A57" s="35"/>
      <c r="B57" s="26"/>
      <c r="C57" s="30"/>
      <c r="D57" s="30"/>
      <c r="E57" s="5">
        <v>2019</v>
      </c>
      <c r="F57" s="17">
        <f t="shared" si="22"/>
        <v>637.29999999999995</v>
      </c>
      <c r="G57" s="17"/>
      <c r="H57" s="17"/>
      <c r="I57" s="17"/>
      <c r="J57" s="17">
        <f>617.3+20</f>
        <v>637.29999999999995</v>
      </c>
      <c r="K57" s="1"/>
    </row>
    <row r="58" spans="1:11" ht="18.75" customHeight="1">
      <c r="A58" s="35"/>
      <c r="B58" s="26"/>
      <c r="C58" s="30"/>
      <c r="D58" s="30"/>
      <c r="E58" s="5">
        <v>2020</v>
      </c>
      <c r="F58" s="17">
        <f t="shared" si="22"/>
        <v>616</v>
      </c>
      <c r="G58" s="17"/>
      <c r="H58" s="17"/>
      <c r="I58" s="17"/>
      <c r="J58" s="17">
        <f>596+20</f>
        <v>616</v>
      </c>
      <c r="K58" s="1"/>
    </row>
    <row r="59" spans="1:11" ht="18.75" customHeight="1">
      <c r="A59" s="21" t="s">
        <v>14</v>
      </c>
      <c r="B59" s="26"/>
      <c r="C59" s="31"/>
      <c r="D59" s="31"/>
      <c r="E59" s="5"/>
      <c r="F59" s="17">
        <f>SUM(F54:F58)</f>
        <v>3544.3</v>
      </c>
      <c r="G59" s="17">
        <f t="shared" ref="G59:J59" si="23">SUM(G54:G58)</f>
        <v>0</v>
      </c>
      <c r="H59" s="17">
        <f t="shared" si="23"/>
        <v>0</v>
      </c>
      <c r="I59" s="17">
        <f t="shared" si="23"/>
        <v>0</v>
      </c>
      <c r="J59" s="17">
        <f t="shared" si="23"/>
        <v>3544.3</v>
      </c>
      <c r="K59" s="1"/>
    </row>
    <row r="60" spans="1:11" ht="18.75" customHeight="1">
      <c r="A60" s="35" t="s">
        <v>21</v>
      </c>
      <c r="B60" s="26" t="s">
        <v>13</v>
      </c>
      <c r="C60" s="29">
        <v>2016</v>
      </c>
      <c r="D60" s="29">
        <v>2020</v>
      </c>
      <c r="E60" s="5">
        <v>2016</v>
      </c>
      <c r="F60" s="17">
        <f t="shared" ref="F60:F64" si="24">SUM(G60:J60)</f>
        <v>608</v>
      </c>
      <c r="G60" s="17"/>
      <c r="H60" s="17"/>
      <c r="I60" s="17"/>
      <c r="J60" s="17">
        <v>608</v>
      </c>
      <c r="K60" s="1"/>
    </row>
    <row r="61" spans="1:11" ht="18.75" customHeight="1">
      <c r="A61" s="35"/>
      <c r="B61" s="26"/>
      <c r="C61" s="30"/>
      <c r="D61" s="30"/>
      <c r="E61" s="5">
        <v>2017</v>
      </c>
      <c r="F61" s="17">
        <f t="shared" si="24"/>
        <v>650.1</v>
      </c>
      <c r="G61" s="17"/>
      <c r="H61" s="17"/>
      <c r="I61" s="17"/>
      <c r="J61" s="17">
        <v>650.1</v>
      </c>
      <c r="K61" s="1"/>
    </row>
    <row r="62" spans="1:11" ht="18.75" customHeight="1">
      <c r="A62" s="35"/>
      <c r="B62" s="26"/>
      <c r="C62" s="30"/>
      <c r="D62" s="30"/>
      <c r="E62" s="5">
        <v>2018</v>
      </c>
      <c r="F62" s="17">
        <f t="shared" si="24"/>
        <v>724.9</v>
      </c>
      <c r="G62" s="17"/>
      <c r="H62" s="17"/>
      <c r="I62" s="17"/>
      <c r="J62" s="17">
        <v>724.9</v>
      </c>
      <c r="K62" s="1"/>
    </row>
    <row r="63" spans="1:11" ht="18.75" customHeight="1">
      <c r="A63" s="35"/>
      <c r="B63" s="26"/>
      <c r="C63" s="30"/>
      <c r="D63" s="30"/>
      <c r="E63" s="5">
        <v>2019</v>
      </c>
      <c r="F63" s="17">
        <f t="shared" si="24"/>
        <v>767.8</v>
      </c>
      <c r="G63" s="17"/>
      <c r="H63" s="17"/>
      <c r="I63" s="17"/>
      <c r="J63" s="17">
        <v>767.8</v>
      </c>
      <c r="K63" s="1"/>
    </row>
    <row r="64" spans="1:11" ht="18.75" customHeight="1">
      <c r="A64" s="35"/>
      <c r="B64" s="26"/>
      <c r="C64" s="30"/>
      <c r="D64" s="30"/>
      <c r="E64" s="5">
        <v>2020</v>
      </c>
      <c r="F64" s="17">
        <f t="shared" si="24"/>
        <v>813.3</v>
      </c>
      <c r="G64" s="17"/>
      <c r="H64" s="17"/>
      <c r="I64" s="17"/>
      <c r="J64" s="17">
        <v>813.3</v>
      </c>
      <c r="K64" s="1"/>
    </row>
    <row r="65" spans="1:11" ht="18.75" customHeight="1">
      <c r="A65" s="19" t="s">
        <v>14</v>
      </c>
      <c r="B65" s="26"/>
      <c r="C65" s="31"/>
      <c r="D65" s="31"/>
      <c r="E65" s="5"/>
      <c r="F65" s="17">
        <f>SUM(F60:F64)</f>
        <v>3564.1000000000004</v>
      </c>
      <c r="G65" s="17">
        <f t="shared" ref="G65:J65" si="25">SUM(G60:G64)</f>
        <v>0</v>
      </c>
      <c r="H65" s="17">
        <f t="shared" si="25"/>
        <v>0</v>
      </c>
      <c r="I65" s="17">
        <f t="shared" si="25"/>
        <v>0</v>
      </c>
      <c r="J65" s="17">
        <f t="shared" si="25"/>
        <v>3564.1000000000004</v>
      </c>
      <c r="K65" s="1"/>
    </row>
    <row r="66" spans="1:11" ht="18.75" customHeight="1">
      <c r="A66" s="25" t="s">
        <v>22</v>
      </c>
      <c r="B66" s="26" t="s">
        <v>13</v>
      </c>
      <c r="C66" s="29">
        <v>2016</v>
      </c>
      <c r="D66" s="29">
        <v>2020</v>
      </c>
      <c r="E66" s="2">
        <v>2016</v>
      </c>
      <c r="F66" s="14">
        <f t="shared" ref="F66:F70" si="26">SUM(G66:J66)</f>
        <v>64.5</v>
      </c>
      <c r="G66" s="14"/>
      <c r="H66" s="14"/>
      <c r="I66" s="14"/>
      <c r="J66" s="14">
        <v>64.5</v>
      </c>
      <c r="K66" s="1"/>
    </row>
    <row r="67" spans="1:11" ht="18.75" customHeight="1">
      <c r="A67" s="25"/>
      <c r="B67" s="26"/>
      <c r="C67" s="30"/>
      <c r="D67" s="30"/>
      <c r="E67" s="2">
        <v>2017</v>
      </c>
      <c r="F67" s="14">
        <f t="shared" si="26"/>
        <v>72.599999999999994</v>
      </c>
      <c r="G67" s="14"/>
      <c r="H67" s="14"/>
      <c r="I67" s="14"/>
      <c r="J67" s="14">
        <v>72.599999999999994</v>
      </c>
      <c r="K67" s="1"/>
    </row>
    <row r="68" spans="1:11" ht="18.75" customHeight="1">
      <c r="A68" s="25"/>
      <c r="B68" s="26"/>
      <c r="C68" s="30"/>
      <c r="D68" s="30"/>
      <c r="E68" s="2">
        <v>2018</v>
      </c>
      <c r="F68" s="14">
        <f t="shared" si="26"/>
        <v>71.7</v>
      </c>
      <c r="G68" s="14"/>
      <c r="H68" s="14"/>
      <c r="I68" s="14"/>
      <c r="J68" s="14">
        <v>71.7</v>
      </c>
      <c r="K68" s="1"/>
    </row>
    <row r="69" spans="1:11" ht="18.75" customHeight="1">
      <c r="A69" s="25"/>
      <c r="B69" s="26"/>
      <c r="C69" s="30"/>
      <c r="D69" s="30"/>
      <c r="E69" s="2">
        <v>2019</v>
      </c>
      <c r="F69" s="14">
        <f t="shared" si="26"/>
        <v>71.7</v>
      </c>
      <c r="G69" s="14"/>
      <c r="H69" s="14"/>
      <c r="I69" s="14"/>
      <c r="J69" s="14">
        <v>71.7</v>
      </c>
      <c r="K69" s="1"/>
    </row>
    <row r="70" spans="1:11" ht="18.75" customHeight="1">
      <c r="A70" s="25"/>
      <c r="B70" s="26"/>
      <c r="C70" s="30"/>
      <c r="D70" s="30"/>
      <c r="E70" s="2">
        <v>2020</v>
      </c>
      <c r="F70" s="14">
        <f t="shared" si="26"/>
        <v>71.7</v>
      </c>
      <c r="G70" s="14"/>
      <c r="H70" s="14"/>
      <c r="I70" s="14"/>
      <c r="J70" s="14">
        <v>71.7</v>
      </c>
      <c r="K70" s="1"/>
    </row>
    <row r="71" spans="1:11" ht="18.75" customHeight="1">
      <c r="A71" s="19" t="s">
        <v>14</v>
      </c>
      <c r="B71" s="26"/>
      <c r="C71" s="31"/>
      <c r="D71" s="31"/>
      <c r="E71" s="3"/>
      <c r="F71" s="12">
        <f>SUM(F66:F70)</f>
        <v>352.2</v>
      </c>
      <c r="G71" s="12">
        <f t="shared" ref="G71:J71" si="27">SUM(G66:G70)</f>
        <v>0</v>
      </c>
      <c r="H71" s="12">
        <f t="shared" si="27"/>
        <v>0</v>
      </c>
      <c r="I71" s="12">
        <f t="shared" si="27"/>
        <v>0</v>
      </c>
      <c r="J71" s="12">
        <f t="shared" si="27"/>
        <v>352.2</v>
      </c>
      <c r="K71" s="1"/>
    </row>
    <row r="72" spans="1:11" ht="18.75" customHeight="1">
      <c r="A72" s="25" t="s">
        <v>23</v>
      </c>
      <c r="B72" s="26" t="s">
        <v>13</v>
      </c>
      <c r="C72" s="29">
        <v>2016</v>
      </c>
      <c r="D72" s="29">
        <v>2020</v>
      </c>
      <c r="E72" s="2">
        <v>2016</v>
      </c>
      <c r="F72" s="14">
        <f t="shared" ref="F72:F76" si="28">SUM(G72:J72)</f>
        <v>174.7</v>
      </c>
      <c r="G72" s="14"/>
      <c r="H72" s="14"/>
      <c r="I72" s="14"/>
      <c r="J72" s="14">
        <v>174.7</v>
      </c>
      <c r="K72" s="1"/>
    </row>
    <row r="73" spans="1:11" ht="18.75" customHeight="1">
      <c r="A73" s="25"/>
      <c r="B73" s="26"/>
      <c r="C73" s="30"/>
      <c r="D73" s="30"/>
      <c r="E73" s="2">
        <v>2017</v>
      </c>
      <c r="F73" s="14">
        <f t="shared" si="28"/>
        <v>226.2</v>
      </c>
      <c r="G73" s="14"/>
      <c r="H73" s="14"/>
      <c r="I73" s="14"/>
      <c r="J73" s="14">
        <v>226.2</v>
      </c>
      <c r="K73" s="1"/>
    </row>
    <row r="74" spans="1:11" ht="18.75" customHeight="1">
      <c r="A74" s="25"/>
      <c r="B74" s="26"/>
      <c r="C74" s="30"/>
      <c r="D74" s="30"/>
      <c r="E74" s="2">
        <v>2018</v>
      </c>
      <c r="F74" s="14">
        <f t="shared" si="28"/>
        <v>247.1</v>
      </c>
      <c r="G74" s="14"/>
      <c r="H74" s="14"/>
      <c r="I74" s="14"/>
      <c r="J74" s="14">
        <v>247.1</v>
      </c>
      <c r="K74" s="1"/>
    </row>
    <row r="75" spans="1:11" ht="18.75" customHeight="1">
      <c r="A75" s="25"/>
      <c r="B75" s="26"/>
      <c r="C75" s="30"/>
      <c r="D75" s="30"/>
      <c r="E75" s="2">
        <v>2019</v>
      </c>
      <c r="F75" s="14">
        <f t="shared" si="28"/>
        <v>247.1</v>
      </c>
      <c r="G75" s="14"/>
      <c r="H75" s="14"/>
      <c r="I75" s="14"/>
      <c r="J75" s="14">
        <v>247.1</v>
      </c>
      <c r="K75" s="1"/>
    </row>
    <row r="76" spans="1:11" ht="18.75" customHeight="1">
      <c r="A76" s="25"/>
      <c r="B76" s="26"/>
      <c r="C76" s="30"/>
      <c r="D76" s="30"/>
      <c r="E76" s="2">
        <v>2020</v>
      </c>
      <c r="F76" s="14">
        <f t="shared" si="28"/>
        <v>247.1</v>
      </c>
      <c r="G76" s="14"/>
      <c r="H76" s="14"/>
      <c r="I76" s="14"/>
      <c r="J76" s="14">
        <v>247.1</v>
      </c>
      <c r="K76" s="1"/>
    </row>
    <row r="77" spans="1:11" ht="18.75" customHeight="1">
      <c r="A77" s="19" t="s">
        <v>14</v>
      </c>
      <c r="B77" s="26"/>
      <c r="C77" s="31"/>
      <c r="D77" s="31"/>
      <c r="E77" s="3"/>
      <c r="F77" s="12">
        <f>SUM(F72:F76)</f>
        <v>1142.2</v>
      </c>
      <c r="G77" s="12">
        <f t="shared" ref="G77:J77" si="29">SUM(G72:G76)</f>
        <v>0</v>
      </c>
      <c r="H77" s="12">
        <f t="shared" si="29"/>
        <v>0</v>
      </c>
      <c r="I77" s="12">
        <f t="shared" si="29"/>
        <v>0</v>
      </c>
      <c r="J77" s="12">
        <f t="shared" si="29"/>
        <v>1142.2</v>
      </c>
      <c r="K77" s="1"/>
    </row>
    <row r="78" spans="1:11" ht="18.75" customHeight="1">
      <c r="A78" s="25" t="s">
        <v>24</v>
      </c>
      <c r="B78" s="26" t="s">
        <v>13</v>
      </c>
      <c r="C78" s="29">
        <v>2016</v>
      </c>
      <c r="D78" s="29">
        <v>2020</v>
      </c>
      <c r="E78" s="2">
        <v>2016</v>
      </c>
      <c r="F78" s="14">
        <f t="shared" ref="F78:F82" si="30">SUM(G78:J78)</f>
        <v>125.8</v>
      </c>
      <c r="G78" s="14"/>
      <c r="H78" s="14"/>
      <c r="I78" s="14"/>
      <c r="J78" s="14">
        <v>125.8</v>
      </c>
      <c r="K78" s="1"/>
    </row>
    <row r="79" spans="1:11" ht="18.75" customHeight="1">
      <c r="A79" s="25"/>
      <c r="B79" s="26"/>
      <c r="C79" s="30"/>
      <c r="D79" s="30"/>
      <c r="E79" s="2">
        <v>2017</v>
      </c>
      <c r="F79" s="14">
        <f t="shared" si="30"/>
        <v>100.4</v>
      </c>
      <c r="G79" s="14"/>
      <c r="H79" s="14"/>
      <c r="I79" s="14"/>
      <c r="J79" s="14">
        <v>100.4</v>
      </c>
      <c r="K79" s="1"/>
    </row>
    <row r="80" spans="1:11" ht="18.75" customHeight="1">
      <c r="A80" s="25"/>
      <c r="B80" s="26"/>
      <c r="C80" s="30"/>
      <c r="D80" s="30"/>
      <c r="E80" s="2">
        <v>2018</v>
      </c>
      <c r="F80" s="14">
        <f t="shared" si="30"/>
        <v>102.8</v>
      </c>
      <c r="G80" s="14"/>
      <c r="H80" s="14"/>
      <c r="I80" s="14"/>
      <c r="J80" s="14">
        <v>102.8</v>
      </c>
      <c r="K80" s="1"/>
    </row>
    <row r="81" spans="1:11" ht="18.75" customHeight="1">
      <c r="A81" s="25"/>
      <c r="B81" s="26"/>
      <c r="C81" s="30"/>
      <c r="D81" s="30"/>
      <c r="E81" s="2">
        <v>2019</v>
      </c>
      <c r="F81" s="14">
        <f t="shared" si="30"/>
        <v>102.8</v>
      </c>
      <c r="G81" s="14"/>
      <c r="H81" s="14"/>
      <c r="I81" s="14"/>
      <c r="J81" s="14">
        <v>102.8</v>
      </c>
      <c r="K81" s="1"/>
    </row>
    <row r="82" spans="1:11" ht="18.75" customHeight="1">
      <c r="A82" s="25"/>
      <c r="B82" s="26"/>
      <c r="C82" s="30"/>
      <c r="D82" s="30"/>
      <c r="E82" s="2">
        <v>2020</v>
      </c>
      <c r="F82" s="14">
        <f t="shared" si="30"/>
        <v>102.8</v>
      </c>
      <c r="G82" s="14"/>
      <c r="H82" s="14"/>
      <c r="I82" s="14"/>
      <c r="J82" s="14">
        <v>102.8</v>
      </c>
      <c r="K82" s="1"/>
    </row>
    <row r="83" spans="1:11" ht="18.75" customHeight="1">
      <c r="A83" s="19" t="s">
        <v>14</v>
      </c>
      <c r="B83" s="26"/>
      <c r="C83" s="31"/>
      <c r="D83" s="31"/>
      <c r="E83" s="3"/>
      <c r="F83" s="12">
        <f>SUM(F78:F82)</f>
        <v>534.6</v>
      </c>
      <c r="G83" s="12">
        <f t="shared" ref="G83:J83" si="31">SUM(G78:G82)</f>
        <v>0</v>
      </c>
      <c r="H83" s="12">
        <f t="shared" si="31"/>
        <v>0</v>
      </c>
      <c r="I83" s="12">
        <f t="shared" si="31"/>
        <v>0</v>
      </c>
      <c r="J83" s="12">
        <f t="shared" si="31"/>
        <v>534.6</v>
      </c>
      <c r="K83" s="1"/>
    </row>
    <row r="84" spans="1:11" ht="18.75" customHeight="1">
      <c r="A84" s="25" t="s">
        <v>25</v>
      </c>
      <c r="B84" s="26" t="s">
        <v>13</v>
      </c>
      <c r="C84" s="29">
        <v>2016</v>
      </c>
      <c r="D84" s="29">
        <v>2020</v>
      </c>
      <c r="E84" s="2">
        <v>2016</v>
      </c>
      <c r="F84" s="14">
        <f t="shared" ref="F84:F88" si="32">SUM(G84:J84)</f>
        <v>19.3</v>
      </c>
      <c r="G84" s="14"/>
      <c r="H84" s="14"/>
      <c r="I84" s="14"/>
      <c r="J84" s="14">
        <v>19.3</v>
      </c>
      <c r="K84" s="1"/>
    </row>
    <row r="85" spans="1:11" ht="18.75" customHeight="1">
      <c r="A85" s="25"/>
      <c r="B85" s="26"/>
      <c r="C85" s="30"/>
      <c r="D85" s="30"/>
      <c r="E85" s="2">
        <v>2017</v>
      </c>
      <c r="F85" s="14">
        <f t="shared" si="32"/>
        <v>51.7</v>
      </c>
      <c r="G85" s="14"/>
      <c r="H85" s="14"/>
      <c r="I85" s="14"/>
      <c r="J85" s="14">
        <v>51.7</v>
      </c>
      <c r="K85" s="1"/>
    </row>
    <row r="86" spans="1:11" ht="18.75" customHeight="1">
      <c r="A86" s="25"/>
      <c r="B86" s="26"/>
      <c r="C86" s="30"/>
      <c r="D86" s="30"/>
      <c r="E86" s="2">
        <v>2018</v>
      </c>
      <c r="F86" s="14">
        <f t="shared" si="32"/>
        <v>54.7</v>
      </c>
      <c r="G86" s="14"/>
      <c r="H86" s="14"/>
      <c r="I86" s="14"/>
      <c r="J86" s="14">
        <v>54.7</v>
      </c>
      <c r="K86" s="1"/>
    </row>
    <row r="87" spans="1:11" ht="18.75" customHeight="1">
      <c r="A87" s="25"/>
      <c r="B87" s="26"/>
      <c r="C87" s="30"/>
      <c r="D87" s="30"/>
      <c r="E87" s="2">
        <v>2019</v>
      </c>
      <c r="F87" s="14">
        <f t="shared" si="32"/>
        <v>54.7</v>
      </c>
      <c r="G87" s="14"/>
      <c r="H87" s="14"/>
      <c r="I87" s="14"/>
      <c r="J87" s="14">
        <v>54.7</v>
      </c>
      <c r="K87" s="1"/>
    </row>
    <row r="88" spans="1:11" ht="18.75" customHeight="1">
      <c r="A88" s="25"/>
      <c r="B88" s="26"/>
      <c r="C88" s="30"/>
      <c r="D88" s="30"/>
      <c r="E88" s="2">
        <v>2020</v>
      </c>
      <c r="F88" s="14">
        <f t="shared" si="32"/>
        <v>54.7</v>
      </c>
      <c r="G88" s="14"/>
      <c r="H88" s="14"/>
      <c r="I88" s="14"/>
      <c r="J88" s="14">
        <v>54.7</v>
      </c>
      <c r="K88" s="1"/>
    </row>
    <row r="89" spans="1:11" ht="18.75" customHeight="1">
      <c r="A89" s="19" t="s">
        <v>14</v>
      </c>
      <c r="B89" s="26"/>
      <c r="C89" s="31"/>
      <c r="D89" s="31"/>
      <c r="E89" s="3"/>
      <c r="F89" s="12">
        <f>SUM(F84:F88)</f>
        <v>235.10000000000002</v>
      </c>
      <c r="G89" s="12">
        <f t="shared" ref="G89:J89" si="33">SUM(G84:G88)</f>
        <v>0</v>
      </c>
      <c r="H89" s="12">
        <f t="shared" si="33"/>
        <v>0</v>
      </c>
      <c r="I89" s="12">
        <f t="shared" si="33"/>
        <v>0</v>
      </c>
      <c r="J89" s="12">
        <f t="shared" si="33"/>
        <v>235.10000000000002</v>
      </c>
      <c r="K89" s="1"/>
    </row>
    <row r="90" spans="1:11" ht="18.75" customHeight="1">
      <c r="A90" s="25" t="s">
        <v>26</v>
      </c>
      <c r="B90" s="26" t="s">
        <v>13</v>
      </c>
      <c r="C90" s="29">
        <v>2016</v>
      </c>
      <c r="D90" s="29">
        <v>2020</v>
      </c>
      <c r="E90" s="2">
        <v>2016</v>
      </c>
      <c r="F90" s="14">
        <f t="shared" ref="F90:F94" si="34">SUM(G90:J90)</f>
        <v>6.4</v>
      </c>
      <c r="G90" s="14"/>
      <c r="H90" s="14"/>
      <c r="I90" s="14"/>
      <c r="J90" s="14">
        <v>6.4</v>
      </c>
      <c r="K90" s="1"/>
    </row>
    <row r="91" spans="1:11" ht="18.75" customHeight="1">
      <c r="A91" s="25"/>
      <c r="B91" s="26"/>
      <c r="C91" s="30"/>
      <c r="D91" s="30"/>
      <c r="E91" s="2">
        <v>2017</v>
      </c>
      <c r="F91" s="14">
        <f t="shared" si="34"/>
        <v>7.9</v>
      </c>
      <c r="G91" s="14"/>
      <c r="H91" s="14"/>
      <c r="I91" s="14"/>
      <c r="J91" s="14">
        <v>7.9</v>
      </c>
      <c r="K91" s="1"/>
    </row>
    <row r="92" spans="1:11" ht="18.75" customHeight="1">
      <c r="A92" s="25"/>
      <c r="B92" s="26"/>
      <c r="C92" s="30"/>
      <c r="D92" s="30"/>
      <c r="E92" s="2">
        <v>2018</v>
      </c>
      <c r="F92" s="14">
        <f t="shared" si="34"/>
        <v>8.3000000000000007</v>
      </c>
      <c r="G92" s="14"/>
      <c r="H92" s="14"/>
      <c r="I92" s="14"/>
      <c r="J92" s="14">
        <v>8.3000000000000007</v>
      </c>
      <c r="K92" s="1"/>
    </row>
    <row r="93" spans="1:11" ht="18.75" customHeight="1">
      <c r="A93" s="25"/>
      <c r="B93" s="26"/>
      <c r="C93" s="30"/>
      <c r="D93" s="30"/>
      <c r="E93" s="2">
        <v>2019</v>
      </c>
      <c r="F93" s="14">
        <f t="shared" si="34"/>
        <v>8.3000000000000007</v>
      </c>
      <c r="G93" s="14"/>
      <c r="H93" s="14"/>
      <c r="I93" s="14"/>
      <c r="J93" s="14">
        <v>8.3000000000000007</v>
      </c>
      <c r="K93" s="1"/>
    </row>
    <row r="94" spans="1:11" ht="18.75" customHeight="1">
      <c r="A94" s="25"/>
      <c r="B94" s="26"/>
      <c r="C94" s="30"/>
      <c r="D94" s="30"/>
      <c r="E94" s="2">
        <v>2020</v>
      </c>
      <c r="F94" s="14">
        <f t="shared" si="34"/>
        <v>8.3000000000000007</v>
      </c>
      <c r="G94" s="14"/>
      <c r="H94" s="14"/>
      <c r="I94" s="14"/>
      <c r="J94" s="14">
        <v>8.3000000000000007</v>
      </c>
      <c r="K94" s="1"/>
    </row>
    <row r="95" spans="1:11" ht="18.75" customHeight="1">
      <c r="A95" s="19" t="s">
        <v>14</v>
      </c>
      <c r="B95" s="26"/>
      <c r="C95" s="31"/>
      <c r="D95" s="31"/>
      <c r="E95" s="3"/>
      <c r="F95" s="12">
        <f>SUM(F90:F94)</f>
        <v>39.200000000000003</v>
      </c>
      <c r="G95" s="12">
        <f t="shared" ref="G95:J95" si="35">SUM(G90:G94)</f>
        <v>0</v>
      </c>
      <c r="H95" s="12">
        <f t="shared" si="35"/>
        <v>0</v>
      </c>
      <c r="I95" s="12">
        <f t="shared" si="35"/>
        <v>0</v>
      </c>
      <c r="J95" s="12">
        <f t="shared" si="35"/>
        <v>39.200000000000003</v>
      </c>
      <c r="K95" s="1"/>
    </row>
    <row r="96" spans="1:11" ht="18.75" customHeight="1">
      <c r="A96" s="25" t="s">
        <v>27</v>
      </c>
      <c r="B96" s="26" t="s">
        <v>13</v>
      </c>
      <c r="C96" s="29">
        <v>2016</v>
      </c>
      <c r="D96" s="29">
        <v>2020</v>
      </c>
      <c r="E96" s="2">
        <v>2016</v>
      </c>
      <c r="F96" s="14">
        <f t="shared" ref="F96:F100" si="36">SUM(G96:J96)</f>
        <v>49.6</v>
      </c>
      <c r="G96" s="14"/>
      <c r="H96" s="14"/>
      <c r="I96" s="14"/>
      <c r="J96" s="14">
        <v>49.6</v>
      </c>
      <c r="K96" s="1"/>
    </row>
    <row r="97" spans="1:11" ht="18.75" customHeight="1">
      <c r="A97" s="25"/>
      <c r="B97" s="26"/>
      <c r="C97" s="30"/>
      <c r="D97" s="30"/>
      <c r="E97" s="2">
        <v>2017</v>
      </c>
      <c r="F97" s="14">
        <f t="shared" si="36"/>
        <v>282.89999999999998</v>
      </c>
      <c r="G97" s="14"/>
      <c r="H97" s="14"/>
      <c r="I97" s="14"/>
      <c r="J97" s="14">
        <v>282.89999999999998</v>
      </c>
      <c r="K97" s="1"/>
    </row>
    <row r="98" spans="1:11" ht="18.75" customHeight="1">
      <c r="A98" s="25"/>
      <c r="B98" s="26"/>
      <c r="C98" s="30"/>
      <c r="D98" s="30"/>
      <c r="E98" s="2">
        <v>2018</v>
      </c>
      <c r="F98" s="14">
        <f t="shared" si="36"/>
        <v>20</v>
      </c>
      <c r="G98" s="14"/>
      <c r="H98" s="14"/>
      <c r="I98" s="14"/>
      <c r="J98" s="14">
        <v>20</v>
      </c>
      <c r="K98" s="1"/>
    </row>
    <row r="99" spans="1:11" ht="18.75" customHeight="1">
      <c r="A99" s="25"/>
      <c r="B99" s="26"/>
      <c r="C99" s="30"/>
      <c r="D99" s="30"/>
      <c r="E99" s="2">
        <v>2019</v>
      </c>
      <c r="F99" s="14">
        <f t="shared" si="36"/>
        <v>40</v>
      </c>
      <c r="G99" s="14"/>
      <c r="H99" s="14"/>
      <c r="I99" s="14"/>
      <c r="J99" s="14">
        <v>40</v>
      </c>
      <c r="K99" s="1"/>
    </row>
    <row r="100" spans="1:11" ht="18.75" customHeight="1">
      <c r="A100" s="25"/>
      <c r="B100" s="26"/>
      <c r="C100" s="30"/>
      <c r="D100" s="30"/>
      <c r="E100" s="2">
        <v>2020</v>
      </c>
      <c r="F100" s="14">
        <f t="shared" si="36"/>
        <v>40</v>
      </c>
      <c r="G100" s="14"/>
      <c r="H100" s="14"/>
      <c r="I100" s="14"/>
      <c r="J100" s="14">
        <v>40</v>
      </c>
      <c r="K100" s="1"/>
    </row>
    <row r="101" spans="1:11" ht="18.75" customHeight="1">
      <c r="A101" s="19" t="s">
        <v>14</v>
      </c>
      <c r="B101" s="26"/>
      <c r="C101" s="31"/>
      <c r="D101" s="31"/>
      <c r="E101" s="3"/>
      <c r="F101" s="12">
        <f>SUM(F96:F100)</f>
        <v>432.5</v>
      </c>
      <c r="G101" s="12">
        <f t="shared" ref="G101:J101" si="37">SUM(G96:G100)</f>
        <v>0</v>
      </c>
      <c r="H101" s="12">
        <f t="shared" si="37"/>
        <v>0</v>
      </c>
      <c r="I101" s="12">
        <f t="shared" si="37"/>
        <v>0</v>
      </c>
      <c r="J101" s="12">
        <f t="shared" si="37"/>
        <v>432.5</v>
      </c>
      <c r="K101" s="1"/>
    </row>
    <row r="102" spans="1:11" ht="18.75" customHeight="1">
      <c r="A102" s="25" t="s">
        <v>28</v>
      </c>
      <c r="B102" s="26" t="s">
        <v>13</v>
      </c>
      <c r="C102" s="29">
        <v>2016</v>
      </c>
      <c r="D102" s="29">
        <v>2020</v>
      </c>
      <c r="E102" s="11">
        <v>2016</v>
      </c>
      <c r="F102" s="14">
        <f>SUM(G102:J102)</f>
        <v>511.1</v>
      </c>
      <c r="G102" s="14"/>
      <c r="H102" s="14">
        <v>511.1</v>
      </c>
      <c r="I102" s="14"/>
      <c r="J102" s="14"/>
      <c r="K102" s="1"/>
    </row>
    <row r="103" spans="1:11" ht="18.75" customHeight="1">
      <c r="A103" s="25"/>
      <c r="B103" s="26"/>
      <c r="C103" s="30"/>
      <c r="D103" s="30"/>
      <c r="E103" s="11">
        <v>2017</v>
      </c>
      <c r="F103" s="14">
        <f t="shared" ref="F103:F112" si="38">SUM(G103:J103)</f>
        <v>511.1</v>
      </c>
      <c r="G103" s="14"/>
      <c r="H103" s="14">
        <v>511.1</v>
      </c>
      <c r="I103" s="14"/>
      <c r="J103" s="14"/>
      <c r="K103" s="1"/>
    </row>
    <row r="104" spans="1:11" ht="18.75" customHeight="1">
      <c r="A104" s="25"/>
      <c r="B104" s="26"/>
      <c r="C104" s="30"/>
      <c r="D104" s="30"/>
      <c r="E104" s="11">
        <v>2018</v>
      </c>
      <c r="F104" s="14">
        <f t="shared" si="38"/>
        <v>539.6</v>
      </c>
      <c r="G104" s="14"/>
      <c r="H104" s="14">
        <v>539.6</v>
      </c>
      <c r="I104" s="14"/>
      <c r="J104" s="14"/>
      <c r="K104" s="1"/>
    </row>
    <row r="105" spans="1:11" ht="18.75" customHeight="1">
      <c r="A105" s="25"/>
      <c r="B105" s="26"/>
      <c r="C105" s="30"/>
      <c r="D105" s="30"/>
      <c r="E105" s="11">
        <v>2019</v>
      </c>
      <c r="F105" s="14">
        <f t="shared" si="38"/>
        <v>511.1</v>
      </c>
      <c r="G105" s="14"/>
      <c r="H105" s="14">
        <v>511.1</v>
      </c>
      <c r="I105" s="14"/>
      <c r="J105" s="14"/>
      <c r="K105" s="1"/>
    </row>
    <row r="106" spans="1:11" ht="18.75" customHeight="1">
      <c r="A106" s="25"/>
      <c r="B106" s="26"/>
      <c r="C106" s="30"/>
      <c r="D106" s="30"/>
      <c r="E106" s="11">
        <v>2020</v>
      </c>
      <c r="F106" s="14">
        <f t="shared" si="38"/>
        <v>511.1</v>
      </c>
      <c r="G106" s="14"/>
      <c r="H106" s="14">
        <v>511.1</v>
      </c>
      <c r="I106" s="14"/>
      <c r="J106" s="14"/>
      <c r="K106" s="1"/>
    </row>
    <row r="107" spans="1:11" ht="18.75" customHeight="1">
      <c r="A107" s="19" t="s">
        <v>14</v>
      </c>
      <c r="B107" s="26"/>
      <c r="C107" s="31"/>
      <c r="D107" s="31"/>
      <c r="E107" s="18"/>
      <c r="F107" s="12">
        <f>SUM(F102:F106)</f>
        <v>2584</v>
      </c>
      <c r="G107" s="12">
        <f t="shared" ref="G107:J107" si="39">SUM(G102:G106)</f>
        <v>0</v>
      </c>
      <c r="H107" s="12">
        <f t="shared" si="39"/>
        <v>2584</v>
      </c>
      <c r="I107" s="12">
        <f t="shared" si="39"/>
        <v>0</v>
      </c>
      <c r="J107" s="12">
        <f t="shared" si="39"/>
        <v>0</v>
      </c>
      <c r="K107" s="1"/>
    </row>
    <row r="108" spans="1:11" ht="18.75" customHeight="1">
      <c r="A108" s="25" t="s">
        <v>29</v>
      </c>
      <c r="B108" s="26" t="s">
        <v>13</v>
      </c>
      <c r="C108" s="29">
        <v>2016</v>
      </c>
      <c r="D108" s="29">
        <v>2020</v>
      </c>
      <c r="E108" s="2">
        <v>2016</v>
      </c>
      <c r="F108" s="14">
        <f t="shared" si="38"/>
        <v>195.1</v>
      </c>
      <c r="G108" s="14">
        <v>195.1</v>
      </c>
      <c r="H108" s="14"/>
      <c r="I108" s="14"/>
      <c r="J108" s="14"/>
      <c r="K108" s="1"/>
    </row>
    <row r="109" spans="1:11" ht="18.75" customHeight="1">
      <c r="A109" s="25"/>
      <c r="B109" s="26"/>
      <c r="C109" s="30"/>
      <c r="D109" s="30"/>
      <c r="E109" s="2">
        <v>2017</v>
      </c>
      <c r="F109" s="14">
        <f t="shared" si="38"/>
        <v>233.7</v>
      </c>
      <c r="G109" s="14">
        <v>233.7</v>
      </c>
      <c r="H109" s="14"/>
      <c r="I109" s="14"/>
      <c r="J109" s="14"/>
      <c r="K109" s="1"/>
    </row>
    <row r="110" spans="1:11" ht="18.75" customHeight="1">
      <c r="A110" s="25"/>
      <c r="B110" s="26"/>
      <c r="C110" s="30"/>
      <c r="D110" s="30"/>
      <c r="E110" s="2">
        <v>2018</v>
      </c>
      <c r="F110" s="14">
        <f t="shared" si="38"/>
        <v>254.4</v>
      </c>
      <c r="G110" s="14">
        <v>254.4</v>
      </c>
      <c r="H110" s="14"/>
      <c r="I110" s="14"/>
      <c r="J110" s="14"/>
      <c r="K110" s="1"/>
    </row>
    <row r="111" spans="1:11" ht="18.75" customHeight="1">
      <c r="A111" s="25"/>
      <c r="B111" s="26"/>
      <c r="C111" s="30"/>
      <c r="D111" s="30"/>
      <c r="E111" s="2">
        <v>2019</v>
      </c>
      <c r="F111" s="14">
        <f t="shared" si="38"/>
        <v>233.7</v>
      </c>
      <c r="G111" s="14">
        <v>233.7</v>
      </c>
      <c r="H111" s="14"/>
      <c r="I111" s="14"/>
      <c r="J111" s="14"/>
      <c r="K111" s="1"/>
    </row>
    <row r="112" spans="1:11" ht="18.75" customHeight="1">
      <c r="A112" s="25"/>
      <c r="B112" s="26"/>
      <c r="C112" s="30"/>
      <c r="D112" s="30"/>
      <c r="E112" s="2">
        <v>2020</v>
      </c>
      <c r="F112" s="14">
        <f t="shared" si="38"/>
        <v>0</v>
      </c>
      <c r="G112" s="14">
        <v>0</v>
      </c>
      <c r="H112" s="14"/>
      <c r="I112" s="14"/>
      <c r="J112" s="14"/>
      <c r="K112" s="1"/>
    </row>
    <row r="113" spans="1:11" ht="18.75" customHeight="1">
      <c r="A113" s="19" t="s">
        <v>14</v>
      </c>
      <c r="B113" s="26"/>
      <c r="C113" s="31"/>
      <c r="D113" s="31"/>
      <c r="E113" s="3"/>
      <c r="F113" s="12">
        <f>SUM(F108:F112)</f>
        <v>916.89999999999986</v>
      </c>
      <c r="G113" s="12">
        <f>SUM(G108:G112)</f>
        <v>916.89999999999986</v>
      </c>
      <c r="H113" s="12">
        <f t="shared" ref="H113:J113" si="40">SUM(H108:H112)</f>
        <v>0</v>
      </c>
      <c r="I113" s="12">
        <f t="shared" si="40"/>
        <v>0</v>
      </c>
      <c r="J113" s="12">
        <f t="shared" si="40"/>
        <v>0</v>
      </c>
      <c r="K113" s="1"/>
    </row>
  </sheetData>
  <mergeCells count="82">
    <mergeCell ref="A108:A112"/>
    <mergeCell ref="B108:B113"/>
    <mergeCell ref="C108:C113"/>
    <mergeCell ref="D108:D113"/>
    <mergeCell ref="A96:A100"/>
    <mergeCell ref="B96:B101"/>
    <mergeCell ref="C96:C101"/>
    <mergeCell ref="D96:D101"/>
    <mergeCell ref="A102:A106"/>
    <mergeCell ref="B102:B107"/>
    <mergeCell ref="C102:C107"/>
    <mergeCell ref="D102:D107"/>
    <mergeCell ref="A84:A88"/>
    <mergeCell ref="B84:B89"/>
    <mergeCell ref="C84:C89"/>
    <mergeCell ref="D84:D89"/>
    <mergeCell ref="A90:A94"/>
    <mergeCell ref="B90:B95"/>
    <mergeCell ref="C90:C95"/>
    <mergeCell ref="D90:D95"/>
    <mergeCell ref="A72:A76"/>
    <mergeCell ref="B72:B77"/>
    <mergeCell ref="C72:C77"/>
    <mergeCell ref="D72:D77"/>
    <mergeCell ref="A78:A82"/>
    <mergeCell ref="B78:B83"/>
    <mergeCell ref="C78:C83"/>
    <mergeCell ref="D78:D83"/>
    <mergeCell ref="A60:A64"/>
    <mergeCell ref="B60:B65"/>
    <mergeCell ref="C60:C65"/>
    <mergeCell ref="D60:D65"/>
    <mergeCell ref="A66:A70"/>
    <mergeCell ref="B66:B71"/>
    <mergeCell ref="C66:C71"/>
    <mergeCell ref="D66:D71"/>
    <mergeCell ref="A48:A52"/>
    <mergeCell ref="B48:B53"/>
    <mergeCell ref="C48:C53"/>
    <mergeCell ref="D48:D53"/>
    <mergeCell ref="A54:A58"/>
    <mergeCell ref="B54:B59"/>
    <mergeCell ref="C54:C59"/>
    <mergeCell ref="D54:D59"/>
    <mergeCell ref="A36:A40"/>
    <mergeCell ref="B36:B41"/>
    <mergeCell ref="C36:C41"/>
    <mergeCell ref="D36:D41"/>
    <mergeCell ref="A42:A46"/>
    <mergeCell ref="B42:B47"/>
    <mergeCell ref="C42:C47"/>
    <mergeCell ref="D42:D47"/>
    <mergeCell ref="A24:A28"/>
    <mergeCell ref="B24:B29"/>
    <mergeCell ref="C24:C29"/>
    <mergeCell ref="D24:D29"/>
    <mergeCell ref="A30:A34"/>
    <mergeCell ref="B30:B35"/>
    <mergeCell ref="C30:C35"/>
    <mergeCell ref="D30:D35"/>
    <mergeCell ref="A12:A16"/>
    <mergeCell ref="B12:B17"/>
    <mergeCell ref="C12:C17"/>
    <mergeCell ref="D12:D17"/>
    <mergeCell ref="A18:A22"/>
    <mergeCell ref="B18:B23"/>
    <mergeCell ref="C18:C23"/>
    <mergeCell ref="D18:D23"/>
    <mergeCell ref="I1:J1"/>
    <mergeCell ref="A3:J3"/>
    <mergeCell ref="A5:A10"/>
    <mergeCell ref="B5:B10"/>
    <mergeCell ref="C5:D5"/>
    <mergeCell ref="E5:E10"/>
    <mergeCell ref="F5:J5"/>
    <mergeCell ref="C6:C10"/>
    <mergeCell ref="D6:D10"/>
    <mergeCell ref="F6:F10"/>
    <mergeCell ref="G6:G10"/>
    <mergeCell ref="H6:H10"/>
    <mergeCell ref="I6:I10"/>
    <mergeCell ref="J6:J10"/>
  </mergeCells>
  <pageMargins left="0.70866141732283472" right="0.70866141732283472" top="0.28999999999999998" bottom="0.33" header="0.31496062992125984" footer="0.31496062992125984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workbookViewId="0">
      <selection activeCell="F40" sqref="F40"/>
    </sheetView>
  </sheetViews>
  <sheetFormatPr defaultRowHeight="15"/>
  <cols>
    <col min="1" max="1" width="30.7109375" style="6" customWidth="1"/>
    <col min="2" max="2" width="14.42578125" style="6" customWidth="1"/>
    <col min="6" max="10" width="12" style="10" customWidth="1"/>
  </cols>
  <sheetData>
    <row r="1" spans="1:11">
      <c r="I1" s="28" t="s">
        <v>51</v>
      </c>
      <c r="J1" s="28"/>
    </row>
    <row r="3" spans="1:11" ht="16.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5" spans="1:11" ht="15.75" customHeight="1">
      <c r="A5" s="26" t="s">
        <v>0</v>
      </c>
      <c r="B5" s="26" t="s">
        <v>1</v>
      </c>
      <c r="C5" s="26" t="s">
        <v>2</v>
      </c>
      <c r="D5" s="26"/>
      <c r="E5" s="26" t="s">
        <v>3</v>
      </c>
      <c r="F5" s="32" t="s">
        <v>4</v>
      </c>
      <c r="G5" s="32"/>
      <c r="H5" s="32"/>
      <c r="I5" s="32"/>
      <c r="J5" s="32"/>
      <c r="K5" s="1"/>
    </row>
    <row r="6" spans="1:11">
      <c r="A6" s="26"/>
      <c r="B6" s="26"/>
      <c r="C6" s="26" t="s">
        <v>5</v>
      </c>
      <c r="D6" s="26" t="s">
        <v>6</v>
      </c>
      <c r="E6" s="26"/>
      <c r="F6" s="32" t="s">
        <v>7</v>
      </c>
      <c r="G6" s="32" t="s">
        <v>8</v>
      </c>
      <c r="H6" s="32" t="s">
        <v>9</v>
      </c>
      <c r="I6" s="32" t="s">
        <v>10</v>
      </c>
      <c r="J6" s="32" t="s">
        <v>11</v>
      </c>
      <c r="K6" s="1"/>
    </row>
    <row r="7" spans="1:11">
      <c r="A7" s="26"/>
      <c r="B7" s="26"/>
      <c r="C7" s="26"/>
      <c r="D7" s="26"/>
      <c r="E7" s="26"/>
      <c r="F7" s="32"/>
      <c r="G7" s="32"/>
      <c r="H7" s="32"/>
      <c r="I7" s="32"/>
      <c r="J7" s="32"/>
      <c r="K7" s="1"/>
    </row>
    <row r="8" spans="1:11">
      <c r="A8" s="26"/>
      <c r="B8" s="26"/>
      <c r="C8" s="26"/>
      <c r="D8" s="26"/>
      <c r="E8" s="26"/>
      <c r="F8" s="32"/>
      <c r="G8" s="32"/>
      <c r="H8" s="32"/>
      <c r="I8" s="32"/>
      <c r="J8" s="32"/>
      <c r="K8" s="1"/>
    </row>
    <row r="9" spans="1:11" ht="12.75" customHeight="1">
      <c r="A9" s="26"/>
      <c r="B9" s="26"/>
      <c r="C9" s="26"/>
      <c r="D9" s="26"/>
      <c r="E9" s="26"/>
      <c r="F9" s="32"/>
      <c r="G9" s="32"/>
      <c r="H9" s="32"/>
      <c r="I9" s="32"/>
      <c r="J9" s="32"/>
      <c r="K9" s="1"/>
    </row>
    <row r="10" spans="1:11" ht="3.75" hidden="1" customHeight="1">
      <c r="A10" s="26"/>
      <c r="B10" s="26"/>
      <c r="C10" s="26"/>
      <c r="D10" s="26"/>
      <c r="E10" s="26"/>
      <c r="F10" s="32"/>
      <c r="G10" s="32"/>
      <c r="H10" s="32"/>
      <c r="I10" s="32"/>
      <c r="J10" s="32"/>
      <c r="K10" s="1"/>
    </row>
    <row r="11" spans="1:1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1"/>
    </row>
    <row r="12" spans="1:11" ht="18.75" customHeight="1">
      <c r="A12" s="33" t="s">
        <v>46</v>
      </c>
      <c r="B12" s="26" t="s">
        <v>13</v>
      </c>
      <c r="C12" s="29">
        <v>2017</v>
      </c>
      <c r="D12" s="29">
        <v>2020</v>
      </c>
      <c r="E12" s="3">
        <v>2017</v>
      </c>
      <c r="F12" s="12">
        <f t="shared" ref="F12:F15" si="0">SUM(G12:J12)</f>
        <v>0</v>
      </c>
      <c r="G12" s="12">
        <f t="shared" ref="G12:I14" si="1">G17</f>
        <v>0</v>
      </c>
      <c r="H12" s="12">
        <f t="shared" si="1"/>
        <v>0</v>
      </c>
      <c r="I12" s="12">
        <f t="shared" si="1"/>
        <v>0</v>
      </c>
      <c r="J12" s="12">
        <f t="shared" ref="J12:J14" si="2">J17</f>
        <v>0</v>
      </c>
      <c r="K12" s="1"/>
    </row>
    <row r="13" spans="1:11" ht="18.75" customHeight="1">
      <c r="A13" s="33"/>
      <c r="B13" s="26"/>
      <c r="C13" s="30"/>
      <c r="D13" s="30"/>
      <c r="E13" s="3">
        <v>2018</v>
      </c>
      <c r="F13" s="12">
        <f t="shared" si="0"/>
        <v>0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2"/>
        <v>0</v>
      </c>
      <c r="K13" s="1"/>
    </row>
    <row r="14" spans="1:11" ht="18.75" customHeight="1">
      <c r="A14" s="33"/>
      <c r="B14" s="26"/>
      <c r="C14" s="30"/>
      <c r="D14" s="30"/>
      <c r="E14" s="3">
        <v>2019</v>
      </c>
      <c r="F14" s="12">
        <f t="shared" si="0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2"/>
        <v>0</v>
      </c>
      <c r="K14" s="1"/>
    </row>
    <row r="15" spans="1:11" ht="18.75" customHeight="1">
      <c r="A15" s="33"/>
      <c r="B15" s="26"/>
      <c r="C15" s="30"/>
      <c r="D15" s="30"/>
      <c r="E15" s="3">
        <v>2020</v>
      </c>
      <c r="F15" s="12">
        <f t="shared" si="0"/>
        <v>0</v>
      </c>
      <c r="G15" s="12">
        <f t="shared" ref="G15:I15" si="3">G20</f>
        <v>0</v>
      </c>
      <c r="H15" s="12">
        <f t="shared" si="3"/>
        <v>0</v>
      </c>
      <c r="I15" s="12">
        <f t="shared" si="3"/>
        <v>0</v>
      </c>
      <c r="J15" s="12">
        <f>J20</f>
        <v>0</v>
      </c>
      <c r="K15" s="1"/>
    </row>
    <row r="16" spans="1:11" ht="18.75" customHeight="1">
      <c r="A16" s="19" t="s">
        <v>14</v>
      </c>
      <c r="B16" s="26"/>
      <c r="C16" s="31"/>
      <c r="D16" s="31"/>
      <c r="E16" s="3"/>
      <c r="F16" s="12">
        <f>SUM(F12:F15)</f>
        <v>0</v>
      </c>
      <c r="G16" s="12">
        <f>SUM(G12:G15)</f>
        <v>0</v>
      </c>
      <c r="H16" s="12">
        <f>SUM(H12:H15)</f>
        <v>0</v>
      </c>
      <c r="I16" s="12">
        <f>SUM(I12:I15)</f>
        <v>0</v>
      </c>
      <c r="J16" s="12">
        <f>SUM(J12:J15)</f>
        <v>0</v>
      </c>
      <c r="K16" s="1"/>
    </row>
    <row r="17" spans="1:11" ht="18.75" customHeight="1">
      <c r="A17" s="34" t="s">
        <v>47</v>
      </c>
      <c r="B17" s="26" t="s">
        <v>13</v>
      </c>
      <c r="C17" s="29">
        <v>2016</v>
      </c>
      <c r="D17" s="29">
        <v>2020</v>
      </c>
      <c r="E17" s="4">
        <v>2017</v>
      </c>
      <c r="F17" s="13">
        <f t="shared" ref="F17:F20" si="4">SUM(G17:J17)</f>
        <v>0</v>
      </c>
      <c r="G17" s="13">
        <f t="shared" ref="G17:I19" si="5">G22+G27+G32</f>
        <v>0</v>
      </c>
      <c r="H17" s="13">
        <f t="shared" si="5"/>
        <v>0</v>
      </c>
      <c r="I17" s="13">
        <f t="shared" si="5"/>
        <v>0</v>
      </c>
      <c r="J17" s="13">
        <f t="shared" ref="J17:J19" si="6">J22+J27+J32</f>
        <v>0</v>
      </c>
      <c r="K17" s="1"/>
    </row>
    <row r="18" spans="1:11" ht="18.75" customHeight="1">
      <c r="A18" s="34"/>
      <c r="B18" s="26"/>
      <c r="C18" s="30"/>
      <c r="D18" s="30"/>
      <c r="E18" s="4">
        <v>2018</v>
      </c>
      <c r="F18" s="13">
        <f t="shared" si="4"/>
        <v>0</v>
      </c>
      <c r="G18" s="13">
        <f t="shared" si="5"/>
        <v>0</v>
      </c>
      <c r="H18" s="13">
        <f t="shared" si="5"/>
        <v>0</v>
      </c>
      <c r="I18" s="13">
        <f t="shared" si="5"/>
        <v>0</v>
      </c>
      <c r="J18" s="13">
        <f t="shared" si="6"/>
        <v>0</v>
      </c>
      <c r="K18" s="1"/>
    </row>
    <row r="19" spans="1:11" ht="18.75" customHeight="1">
      <c r="A19" s="34"/>
      <c r="B19" s="26"/>
      <c r="C19" s="30"/>
      <c r="D19" s="30"/>
      <c r="E19" s="4">
        <v>2019</v>
      </c>
      <c r="F19" s="13">
        <f t="shared" si="4"/>
        <v>0</v>
      </c>
      <c r="G19" s="13">
        <f t="shared" si="5"/>
        <v>0</v>
      </c>
      <c r="H19" s="13">
        <f t="shared" si="5"/>
        <v>0</v>
      </c>
      <c r="I19" s="13">
        <f t="shared" si="5"/>
        <v>0</v>
      </c>
      <c r="J19" s="13">
        <f t="shared" si="6"/>
        <v>0</v>
      </c>
      <c r="K19" s="1"/>
    </row>
    <row r="20" spans="1:11" ht="18.75" customHeight="1">
      <c r="A20" s="34"/>
      <c r="B20" s="26"/>
      <c r="C20" s="30"/>
      <c r="D20" s="30"/>
      <c r="E20" s="4">
        <v>2020</v>
      </c>
      <c r="F20" s="13">
        <f t="shared" si="4"/>
        <v>0</v>
      </c>
      <c r="G20" s="13">
        <f t="shared" ref="G20:I20" si="7">G25+G30+G35</f>
        <v>0</v>
      </c>
      <c r="H20" s="13">
        <f t="shared" si="7"/>
        <v>0</v>
      </c>
      <c r="I20" s="13">
        <f t="shared" si="7"/>
        <v>0</v>
      </c>
      <c r="J20" s="13">
        <f>J25+J30+J35</f>
        <v>0</v>
      </c>
      <c r="K20" s="1"/>
    </row>
    <row r="21" spans="1:11" ht="18.75" customHeight="1">
      <c r="A21" s="21" t="s">
        <v>14</v>
      </c>
      <c r="B21" s="26"/>
      <c r="C21" s="31"/>
      <c r="D21" s="31"/>
      <c r="E21" s="4"/>
      <c r="F21" s="13">
        <f>SUM(F17:F20)</f>
        <v>0</v>
      </c>
      <c r="G21" s="13">
        <f t="shared" ref="G21:J21" si="8">SUM(G17:G20)</f>
        <v>0</v>
      </c>
      <c r="H21" s="13">
        <f t="shared" si="8"/>
        <v>0</v>
      </c>
      <c r="I21" s="13">
        <f t="shared" si="8"/>
        <v>0</v>
      </c>
      <c r="J21" s="13">
        <f t="shared" si="8"/>
        <v>0</v>
      </c>
      <c r="K21" s="1"/>
    </row>
    <row r="22" spans="1:11" ht="18.75" customHeight="1">
      <c r="A22" s="25" t="s">
        <v>48</v>
      </c>
      <c r="B22" s="26" t="s">
        <v>13</v>
      </c>
      <c r="C22" s="29">
        <v>2016</v>
      </c>
      <c r="D22" s="29">
        <v>2020</v>
      </c>
      <c r="E22" s="2">
        <v>2017</v>
      </c>
      <c r="F22" s="14">
        <f t="shared" ref="F22:F25" si="9">SUM(G22:J22)</f>
        <v>0</v>
      </c>
      <c r="G22" s="14"/>
      <c r="H22" s="14"/>
      <c r="I22" s="14"/>
      <c r="J22" s="14"/>
      <c r="K22" s="1"/>
    </row>
    <row r="23" spans="1:11" ht="18.75" customHeight="1">
      <c r="A23" s="25"/>
      <c r="B23" s="26"/>
      <c r="C23" s="30"/>
      <c r="D23" s="30"/>
      <c r="E23" s="2">
        <v>2018</v>
      </c>
      <c r="F23" s="14">
        <f t="shared" si="9"/>
        <v>0</v>
      </c>
      <c r="G23" s="14"/>
      <c r="H23" s="14"/>
      <c r="I23" s="14"/>
      <c r="J23" s="15"/>
      <c r="K23" s="1"/>
    </row>
    <row r="24" spans="1:11" ht="18.75" customHeight="1">
      <c r="A24" s="25"/>
      <c r="B24" s="26"/>
      <c r="C24" s="30"/>
      <c r="D24" s="30"/>
      <c r="E24" s="2">
        <v>2019</v>
      </c>
      <c r="F24" s="14">
        <f t="shared" si="9"/>
        <v>0</v>
      </c>
      <c r="G24" s="14"/>
      <c r="H24" s="14"/>
      <c r="I24" s="14"/>
      <c r="J24" s="15"/>
      <c r="K24" s="1"/>
    </row>
    <row r="25" spans="1:11" ht="18.75" customHeight="1">
      <c r="A25" s="25"/>
      <c r="B25" s="26"/>
      <c r="C25" s="30"/>
      <c r="D25" s="30"/>
      <c r="E25" s="2">
        <v>2020</v>
      </c>
      <c r="F25" s="14">
        <f t="shared" si="9"/>
        <v>0</v>
      </c>
      <c r="G25" s="14"/>
      <c r="H25" s="14"/>
      <c r="I25" s="14"/>
      <c r="J25" s="14"/>
      <c r="K25" s="1"/>
    </row>
    <row r="26" spans="1:11" ht="18.75" customHeight="1">
      <c r="A26" s="19" t="s">
        <v>14</v>
      </c>
      <c r="B26" s="26"/>
      <c r="C26" s="31"/>
      <c r="D26" s="31"/>
      <c r="E26" s="3"/>
      <c r="F26" s="14">
        <f>SUM(F22:F25)</f>
        <v>0</v>
      </c>
      <c r="G26" s="14">
        <f t="shared" ref="G26:J26" si="10">SUM(G22:G25)</f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"/>
    </row>
    <row r="27" spans="1:11" ht="18.75" customHeight="1">
      <c r="A27" s="25" t="s">
        <v>49</v>
      </c>
      <c r="B27" s="26" t="s">
        <v>13</v>
      </c>
      <c r="C27" s="29">
        <v>2016</v>
      </c>
      <c r="D27" s="29">
        <v>2020</v>
      </c>
      <c r="E27" s="2">
        <v>2017</v>
      </c>
      <c r="F27" s="14">
        <f t="shared" ref="F27:F30" si="11">SUM(G27:J27)</f>
        <v>0</v>
      </c>
      <c r="G27" s="14"/>
      <c r="H27" s="14"/>
      <c r="I27" s="14"/>
      <c r="J27" s="14"/>
      <c r="K27" s="1"/>
    </row>
    <row r="28" spans="1:11" ht="18.75" customHeight="1">
      <c r="A28" s="25"/>
      <c r="B28" s="26"/>
      <c r="C28" s="30"/>
      <c r="D28" s="30"/>
      <c r="E28" s="2">
        <v>2018</v>
      </c>
      <c r="F28" s="14">
        <f t="shared" si="11"/>
        <v>0</v>
      </c>
      <c r="G28" s="14"/>
      <c r="H28" s="14"/>
      <c r="I28" s="14"/>
      <c r="J28" s="14"/>
      <c r="K28" s="1"/>
    </row>
    <row r="29" spans="1:11" ht="18.75" customHeight="1">
      <c r="A29" s="25"/>
      <c r="B29" s="26"/>
      <c r="C29" s="30"/>
      <c r="D29" s="30"/>
      <c r="E29" s="2">
        <v>2019</v>
      </c>
      <c r="F29" s="14">
        <f t="shared" si="11"/>
        <v>0</v>
      </c>
      <c r="G29" s="14"/>
      <c r="H29" s="14"/>
      <c r="I29" s="14"/>
      <c r="J29" s="16"/>
      <c r="K29" s="1"/>
    </row>
    <row r="30" spans="1:11" ht="18.75" customHeight="1">
      <c r="A30" s="25"/>
      <c r="B30" s="26"/>
      <c r="C30" s="30"/>
      <c r="D30" s="30"/>
      <c r="E30" s="2">
        <v>2020</v>
      </c>
      <c r="F30" s="14">
        <f t="shared" si="11"/>
        <v>0</v>
      </c>
      <c r="G30" s="14"/>
      <c r="H30" s="14"/>
      <c r="I30" s="14"/>
      <c r="J30" s="16"/>
      <c r="K30" s="1"/>
    </row>
    <row r="31" spans="1:11" ht="18.75" customHeight="1">
      <c r="A31" s="19" t="s">
        <v>14</v>
      </c>
      <c r="B31" s="26"/>
      <c r="C31" s="31"/>
      <c r="D31" s="31"/>
      <c r="E31" s="3"/>
      <c r="F31" s="14">
        <f>SUM(F27:F30)</f>
        <v>0</v>
      </c>
      <c r="G31" s="14">
        <f t="shared" ref="G31:J31" si="12">SUM(G27:G30)</f>
        <v>0</v>
      </c>
      <c r="H31" s="14">
        <f t="shared" si="12"/>
        <v>0</v>
      </c>
      <c r="I31" s="14">
        <f t="shared" si="12"/>
        <v>0</v>
      </c>
      <c r="J31" s="14">
        <f t="shared" si="12"/>
        <v>0</v>
      </c>
      <c r="K31" s="1"/>
    </row>
    <row r="32" spans="1:11" ht="18.75" customHeight="1">
      <c r="A32" s="25" t="s">
        <v>50</v>
      </c>
      <c r="B32" s="26" t="s">
        <v>13</v>
      </c>
      <c r="C32" s="29">
        <v>2016</v>
      </c>
      <c r="D32" s="29">
        <v>2020</v>
      </c>
      <c r="E32" s="2">
        <v>2017</v>
      </c>
      <c r="F32" s="14">
        <f t="shared" ref="F32:F35" si="13">SUM(G32:J32)</f>
        <v>0</v>
      </c>
      <c r="G32" s="14"/>
      <c r="H32" s="14"/>
      <c r="I32" s="14"/>
      <c r="J32" s="14"/>
      <c r="K32" s="1"/>
    </row>
    <row r="33" spans="1:11" ht="18.75" customHeight="1">
      <c r="A33" s="25"/>
      <c r="B33" s="26"/>
      <c r="C33" s="30"/>
      <c r="D33" s="30"/>
      <c r="E33" s="2">
        <v>2018</v>
      </c>
      <c r="F33" s="14">
        <f t="shared" si="13"/>
        <v>0</v>
      </c>
      <c r="G33" s="14"/>
      <c r="H33" s="14"/>
      <c r="I33" s="14"/>
      <c r="J33" s="14"/>
      <c r="K33" s="1"/>
    </row>
    <row r="34" spans="1:11" ht="18.75" customHeight="1">
      <c r="A34" s="25"/>
      <c r="B34" s="26"/>
      <c r="C34" s="30"/>
      <c r="D34" s="30"/>
      <c r="E34" s="2">
        <v>2019</v>
      </c>
      <c r="F34" s="14">
        <f t="shared" si="13"/>
        <v>0</v>
      </c>
      <c r="G34" s="14"/>
      <c r="H34" s="14"/>
      <c r="I34" s="14"/>
      <c r="J34" s="14"/>
      <c r="K34" s="1"/>
    </row>
    <row r="35" spans="1:11" ht="18.75" customHeight="1">
      <c r="A35" s="25"/>
      <c r="B35" s="26"/>
      <c r="C35" s="30"/>
      <c r="D35" s="30"/>
      <c r="E35" s="2">
        <v>2020</v>
      </c>
      <c r="F35" s="14">
        <f t="shared" si="13"/>
        <v>0</v>
      </c>
      <c r="G35" s="14"/>
      <c r="H35" s="14"/>
      <c r="I35" s="14"/>
      <c r="J35" s="14"/>
      <c r="K35" s="1"/>
    </row>
    <row r="36" spans="1:11" ht="18.75" customHeight="1">
      <c r="A36" s="19" t="s">
        <v>14</v>
      </c>
      <c r="B36" s="26"/>
      <c r="C36" s="31"/>
      <c r="D36" s="31"/>
      <c r="E36" s="3"/>
      <c r="F36" s="14">
        <f>SUM(F32:F35)</f>
        <v>0</v>
      </c>
      <c r="G36" s="14">
        <f t="shared" ref="G36:J36" si="14">SUM(G32:G35)</f>
        <v>0</v>
      </c>
      <c r="H36" s="14">
        <f t="shared" si="14"/>
        <v>0</v>
      </c>
      <c r="I36" s="14">
        <f t="shared" si="14"/>
        <v>0</v>
      </c>
      <c r="J36" s="14">
        <f t="shared" si="14"/>
        <v>0</v>
      </c>
      <c r="K36" s="1"/>
    </row>
  </sheetData>
  <mergeCells count="34">
    <mergeCell ref="A32:A35"/>
    <mergeCell ref="B32:B36"/>
    <mergeCell ref="C32:C36"/>
    <mergeCell ref="D32:D36"/>
    <mergeCell ref="A22:A25"/>
    <mergeCell ref="B22:B26"/>
    <mergeCell ref="C22:C26"/>
    <mergeCell ref="D22:D26"/>
    <mergeCell ref="A27:A30"/>
    <mergeCell ref="B27:B31"/>
    <mergeCell ref="C27:C31"/>
    <mergeCell ref="D27:D31"/>
    <mergeCell ref="A12:A15"/>
    <mergeCell ref="B12:B16"/>
    <mergeCell ref="C12:C16"/>
    <mergeCell ref="D12:D16"/>
    <mergeCell ref="A17:A20"/>
    <mergeCell ref="B17:B21"/>
    <mergeCell ref="C17:C21"/>
    <mergeCell ref="D17:D21"/>
    <mergeCell ref="I1:J1"/>
    <mergeCell ref="A3:J3"/>
    <mergeCell ref="A5:A10"/>
    <mergeCell ref="B5:B10"/>
    <mergeCell ref="C5:D5"/>
    <mergeCell ref="E5:E10"/>
    <mergeCell ref="F5:J5"/>
    <mergeCell ref="C6:C10"/>
    <mergeCell ref="D6:D10"/>
    <mergeCell ref="F6:F10"/>
    <mergeCell ref="G6:G10"/>
    <mergeCell ref="H6:H10"/>
    <mergeCell ref="I6:I10"/>
    <mergeCell ref="J6:J10"/>
  </mergeCells>
  <pageMargins left="0.70866141732283472" right="0.70866141732283472" top="0.55000000000000004" bottom="0.68" header="0.31496062992125984" footer="0.16"/>
  <pageSetup paperSize="9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F14" sqref="F14"/>
    </sheetView>
  </sheetViews>
  <sheetFormatPr defaultRowHeight="15"/>
  <cols>
    <col min="1" max="1" width="19.28515625" customWidth="1"/>
  </cols>
  <sheetData>
    <row r="1" spans="1:11">
      <c r="A1" s="6"/>
      <c r="B1" s="6"/>
      <c r="F1" s="10"/>
      <c r="G1" s="10"/>
      <c r="H1" s="10"/>
      <c r="I1" s="28"/>
      <c r="J1" s="28"/>
    </row>
    <row r="2" spans="1:11">
      <c r="A2" s="6"/>
      <c r="B2" s="6"/>
      <c r="F2" s="10"/>
      <c r="G2" s="10"/>
      <c r="H2" s="10"/>
      <c r="I2" s="10"/>
      <c r="J2" s="10"/>
    </row>
    <row r="3" spans="1:11" ht="16.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>
      <c r="A4" s="36" t="s">
        <v>52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15.75" customHeight="1">
      <c r="A5" s="26" t="s">
        <v>0</v>
      </c>
      <c r="B5" s="26" t="s">
        <v>1</v>
      </c>
      <c r="C5" s="26" t="s">
        <v>2</v>
      </c>
      <c r="D5" s="26"/>
      <c r="E5" s="26" t="s">
        <v>3</v>
      </c>
      <c r="F5" s="32" t="s">
        <v>4</v>
      </c>
      <c r="G5" s="32"/>
      <c r="H5" s="32"/>
      <c r="I5" s="32"/>
      <c r="J5" s="32"/>
      <c r="K5" s="1"/>
    </row>
    <row r="6" spans="1:11">
      <c r="A6" s="26"/>
      <c r="B6" s="26"/>
      <c r="C6" s="26" t="s">
        <v>5</v>
      </c>
      <c r="D6" s="26" t="s">
        <v>6</v>
      </c>
      <c r="E6" s="26"/>
      <c r="F6" s="32" t="s">
        <v>7</v>
      </c>
      <c r="G6" s="32" t="s">
        <v>8</v>
      </c>
      <c r="H6" s="32" t="s">
        <v>9</v>
      </c>
      <c r="I6" s="32" t="s">
        <v>10</v>
      </c>
      <c r="J6" s="32" t="s">
        <v>11</v>
      </c>
      <c r="K6" s="1"/>
    </row>
    <row r="7" spans="1:11">
      <c r="A7" s="26"/>
      <c r="B7" s="26"/>
      <c r="C7" s="26"/>
      <c r="D7" s="26"/>
      <c r="E7" s="26"/>
      <c r="F7" s="32"/>
      <c r="G7" s="32"/>
      <c r="H7" s="32"/>
      <c r="I7" s="32"/>
      <c r="J7" s="32"/>
      <c r="K7" s="1"/>
    </row>
    <row r="8" spans="1:11">
      <c r="A8" s="26"/>
      <c r="B8" s="26"/>
      <c r="C8" s="26"/>
      <c r="D8" s="26"/>
      <c r="E8" s="26"/>
      <c r="F8" s="32"/>
      <c r="G8" s="32"/>
      <c r="H8" s="32"/>
      <c r="I8" s="32"/>
      <c r="J8" s="32"/>
      <c r="K8" s="1"/>
    </row>
    <row r="9" spans="1:11" ht="12.75" customHeight="1">
      <c r="A9" s="26"/>
      <c r="B9" s="26"/>
      <c r="C9" s="26"/>
      <c r="D9" s="26"/>
      <c r="E9" s="26"/>
      <c r="F9" s="32"/>
      <c r="G9" s="32"/>
      <c r="H9" s="32"/>
      <c r="I9" s="32"/>
      <c r="J9" s="32"/>
      <c r="K9" s="1"/>
    </row>
    <row r="10" spans="1:11" ht="3.75" hidden="1" customHeight="1">
      <c r="A10" s="26"/>
      <c r="B10" s="26"/>
      <c r="C10" s="26"/>
      <c r="D10" s="26"/>
      <c r="E10" s="26"/>
      <c r="F10" s="32"/>
      <c r="G10" s="32"/>
      <c r="H10" s="32"/>
      <c r="I10" s="32"/>
      <c r="J10" s="32"/>
      <c r="K10" s="1"/>
    </row>
    <row r="11" spans="1:11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1"/>
    </row>
    <row r="12" spans="1:11" ht="18.75" customHeight="1">
      <c r="A12" s="33"/>
      <c r="B12" s="26" t="s">
        <v>13</v>
      </c>
      <c r="C12" s="29">
        <v>2016</v>
      </c>
      <c r="D12" s="29">
        <v>2020</v>
      </c>
      <c r="E12" s="3">
        <v>2016</v>
      </c>
      <c r="F12" s="12">
        <f t="shared" ref="F12:F16" si="0">SUM(G12:J12)</f>
        <v>8820.1</v>
      </c>
      <c r="G12" s="12">
        <f>'1'!G12+'2'!G12+'3'!G12+'4'!G12</f>
        <v>195.1</v>
      </c>
      <c r="H12" s="12">
        <f>'1'!H12+'2'!H12+'3'!H12+'4'!H12</f>
        <v>511.1</v>
      </c>
      <c r="I12" s="12">
        <f>'1'!I12+'2'!I12+'3'!I12+'4'!I12</f>
        <v>0</v>
      </c>
      <c r="J12" s="12">
        <f>'1'!J12+'2'!J12+'3'!J12+'4'!J12</f>
        <v>8113.9</v>
      </c>
      <c r="K12" s="1"/>
    </row>
    <row r="13" spans="1:11" ht="18.75" customHeight="1">
      <c r="A13" s="33"/>
      <c r="B13" s="26"/>
      <c r="C13" s="30"/>
      <c r="D13" s="30"/>
      <c r="E13" s="3">
        <v>2017</v>
      </c>
      <c r="F13" s="12">
        <f t="shared" si="0"/>
        <v>9592</v>
      </c>
      <c r="G13" s="12">
        <f>'1'!G13+'2'!G13+'3'!G13+'4'!G13+'5'!G12</f>
        <v>233.7</v>
      </c>
      <c r="H13" s="12">
        <f>'1'!H13+'2'!H13+'3'!H13+'4'!H13+'5'!H12</f>
        <v>511.1</v>
      </c>
      <c r="I13" s="12">
        <f>'1'!I13+'2'!I13+'3'!I13+'4'!I13+'5'!I12</f>
        <v>0</v>
      </c>
      <c r="J13" s="12">
        <f>'1'!J13+'2'!J13+'3'!J13+'4'!J13+'5'!J12</f>
        <v>8847.2000000000007</v>
      </c>
      <c r="K13" s="1"/>
    </row>
    <row r="14" spans="1:11" ht="18.75" customHeight="1">
      <c r="A14" s="33"/>
      <c r="B14" s="26"/>
      <c r="C14" s="30"/>
      <c r="D14" s="30"/>
      <c r="E14" s="3">
        <v>2018</v>
      </c>
      <c r="F14" s="12">
        <f t="shared" si="0"/>
        <v>10622.5</v>
      </c>
      <c r="G14" s="12">
        <f>'1'!G14+'2'!G14+'3'!G14+'4'!G14+'5'!G13</f>
        <v>254.4</v>
      </c>
      <c r="H14" s="12">
        <f>'1'!H14+'2'!H14+'3'!H14+'4'!H14+'5'!H13</f>
        <v>539.6</v>
      </c>
      <c r="I14" s="12">
        <f>'1'!I14+'2'!I14+'3'!I14+'4'!I14+'5'!I13</f>
        <v>0</v>
      </c>
      <c r="J14" s="12">
        <f>'1'!J14+'2'!J14+'3'!J14+'4'!J14+'5'!J13</f>
        <v>9828.5</v>
      </c>
      <c r="K14" s="1"/>
    </row>
    <row r="15" spans="1:11" ht="18.75" customHeight="1">
      <c r="A15" s="33"/>
      <c r="B15" s="26"/>
      <c r="C15" s="30"/>
      <c r="D15" s="30"/>
      <c r="E15" s="3">
        <v>2019</v>
      </c>
      <c r="F15" s="12">
        <f t="shared" si="0"/>
        <v>11487</v>
      </c>
      <c r="G15" s="12">
        <f>'1'!G15+'2'!G15+'3'!G15+'4'!G15+'5'!G14</f>
        <v>233.7</v>
      </c>
      <c r="H15" s="12">
        <f>'1'!H15+'2'!H15+'3'!H15+'4'!H15+'5'!H14</f>
        <v>511.1</v>
      </c>
      <c r="I15" s="12">
        <f>'1'!I15+'2'!I15+'3'!I15+'4'!I15+'5'!I14</f>
        <v>0</v>
      </c>
      <c r="J15" s="12">
        <f>'1'!J15+'2'!J15+'3'!J15+'4'!J15+'5'!J14</f>
        <v>10742.2</v>
      </c>
      <c r="K15" s="1"/>
    </row>
    <row r="16" spans="1:11" ht="18.75" customHeight="1">
      <c r="A16" s="33"/>
      <c r="B16" s="26"/>
      <c r="C16" s="30"/>
      <c r="D16" s="30"/>
      <c r="E16" s="3">
        <v>2020</v>
      </c>
      <c r="F16" s="12">
        <f t="shared" si="0"/>
        <v>11575.2</v>
      </c>
      <c r="G16" s="12">
        <f>'1'!G16+'2'!G16+'3'!G16+'4'!G16+'5'!G15</f>
        <v>0</v>
      </c>
      <c r="H16" s="12">
        <f>'1'!H16+'2'!H16+'3'!H16+'4'!H16+'5'!H15</f>
        <v>511.1</v>
      </c>
      <c r="I16" s="12">
        <f>'1'!I16+'2'!I16+'3'!I16+'4'!I16+'5'!I15</f>
        <v>0</v>
      </c>
      <c r="J16" s="12">
        <f>'1'!J16+'2'!J16+'3'!J16+'4'!J16+'5'!J15</f>
        <v>11064.1</v>
      </c>
      <c r="K16" s="1"/>
    </row>
    <row r="17" spans="1:11" ht="18.75" customHeight="1">
      <c r="A17" s="23" t="s">
        <v>14</v>
      </c>
      <c r="B17" s="26"/>
      <c r="C17" s="31"/>
      <c r="D17" s="31"/>
      <c r="E17" s="3"/>
      <c r="F17" s="12">
        <f>SUM(F12:F16)</f>
        <v>52096.800000000003</v>
      </c>
      <c r="G17" s="12">
        <f t="shared" ref="G17:I17" si="1">SUM(G12:G16)</f>
        <v>916.89999999999986</v>
      </c>
      <c r="H17" s="12">
        <f t="shared" si="1"/>
        <v>2584</v>
      </c>
      <c r="I17" s="12">
        <f t="shared" si="1"/>
        <v>0</v>
      </c>
      <c r="J17" s="12">
        <f>SUM(J12:J16)</f>
        <v>48595.9</v>
      </c>
      <c r="K17" s="1"/>
    </row>
  </sheetData>
  <mergeCells count="19">
    <mergeCell ref="I1:J1"/>
    <mergeCell ref="A3:J3"/>
    <mergeCell ref="A5:A10"/>
    <mergeCell ref="B5:B10"/>
    <mergeCell ref="C5:D5"/>
    <mergeCell ref="E5:E10"/>
    <mergeCell ref="F5:J5"/>
    <mergeCell ref="C6:C10"/>
    <mergeCell ref="D6:D10"/>
    <mergeCell ref="F6:F10"/>
    <mergeCell ref="A4:J4"/>
    <mergeCell ref="G6:G10"/>
    <mergeCell ref="H6:H10"/>
    <mergeCell ref="I6:I10"/>
    <mergeCell ref="J6:J10"/>
    <mergeCell ref="A12:A16"/>
    <mergeCell ref="B12:B17"/>
    <mergeCell ref="C12:C17"/>
    <mergeCell ref="D12:D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Всего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2018-03-21T13:46:57Z</dcterms:modified>
</cp:coreProperties>
</file>