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120" windowHeight="8640" activeTab="0"/>
  </bookViews>
  <sheets>
    <sheet name="ВУС" sheetId="1" r:id="rId1"/>
    <sheet name="Лист1" sheetId="2" r:id="rId2"/>
  </sheets>
  <definedNames>
    <definedName name="_xlnm.Print_Area" localSheetId="0">'ВУС'!$A$1:$AA$32</definedName>
  </definedNames>
  <calcPr fullCalcOnLoad="1"/>
</workbook>
</file>

<file path=xl/sharedStrings.xml><?xml version="1.0" encoding="utf-8"?>
<sst xmlns="http://schemas.openxmlformats.org/spreadsheetml/2006/main" count="78" uniqueCount="71">
  <si>
    <t>А</t>
  </si>
  <si>
    <t>(подпись)</t>
  </si>
  <si>
    <t>Отчет</t>
  </si>
  <si>
    <t>Форма по КФД</t>
  </si>
  <si>
    <t>Дата</t>
  </si>
  <si>
    <t>по ФКР</t>
  </si>
  <si>
    <t>по КЦСР</t>
  </si>
  <si>
    <t>по КВР</t>
  </si>
  <si>
    <t>по ЭКР</t>
  </si>
  <si>
    <t>по ОКЕИ</t>
  </si>
  <si>
    <t>количество граждан, состоящих на воинском учете</t>
  </si>
  <si>
    <t>количество учетных работников &lt;2&gt;</t>
  </si>
  <si>
    <t>Передано средств федерального бюджета органам государственной власти субъекта РФ &lt;3&gt;</t>
  </si>
  <si>
    <t>Поступило средств из федерального бюджета бюджету субъекта РФ (органа местного самоуправления) &lt;4&gt;</t>
  </si>
  <si>
    <t>Произведено расходов из бюджета субъекта РФ (органа местного самоуправления) &lt;5&gt;</t>
  </si>
  <si>
    <t>Среднее значение коэфициента рабочего времени &lt;8&gt;</t>
  </si>
  <si>
    <t>Всего</t>
  </si>
  <si>
    <t>в том числе:</t>
  </si>
  <si>
    <t>По оплате труда и начислениям на оплату труда</t>
  </si>
  <si>
    <t>На материально-техническое обеспечение первичного воинского учета</t>
  </si>
  <si>
    <t>Граждан, пребывающих в запасе</t>
  </si>
  <si>
    <t>граждан, подлежащих призыву на военную службу, не пребывающих в запасе</t>
  </si>
  <si>
    <t>освобожденных</t>
  </si>
  <si>
    <t>по совместительству</t>
  </si>
  <si>
    <t>Освобожденным военно-учетным работникам</t>
  </si>
  <si>
    <t>Военно-учетным работникам по совместительству</t>
  </si>
  <si>
    <t>по оплате аренды помещений</t>
  </si>
  <si>
    <t>С начала года</t>
  </si>
  <si>
    <t>c начала года</t>
  </si>
  <si>
    <t>Всего:</t>
  </si>
  <si>
    <t>(расшифровка подписи)</t>
  </si>
  <si>
    <t>М.П.</t>
  </si>
  <si>
    <t>в том числе офице-ров в запасе</t>
  </si>
  <si>
    <t>в том числе прапорщиков, сержан-тов, солдат запаса</t>
  </si>
  <si>
    <t>Наименование муници-пального образова-ния</t>
  </si>
  <si>
    <t xml:space="preserve">        (расшифровка подписи)</t>
  </si>
  <si>
    <t xml:space="preserve">     (подпись)</t>
  </si>
  <si>
    <t xml:space="preserve">              (расшифровка подписи)</t>
  </si>
  <si>
    <t xml:space="preserve">        (должность)              </t>
  </si>
  <si>
    <t xml:space="preserve">        тел.    8-813-73-55-268</t>
  </si>
  <si>
    <r>
      <t>Финансовый орган РФ (органа местного самоуправления</t>
    </r>
    <r>
      <rPr>
        <sz val="12"/>
        <rFont val="Arial Cyr"/>
        <family val="0"/>
      </rPr>
      <t>) &lt;1&gt;   МО "Волосовский район" Ленинградской области</t>
    </r>
  </si>
  <si>
    <r>
      <t xml:space="preserve">Раздел и подраздел:  </t>
    </r>
    <r>
      <rPr>
        <sz val="12"/>
        <rFont val="Arial Cyr"/>
        <family val="0"/>
      </rPr>
      <t>Фонды компенсаций</t>
    </r>
  </si>
  <si>
    <r>
      <t>Целевая статья</t>
    </r>
    <r>
      <rPr>
        <sz val="12"/>
        <rFont val="Arial Cyr"/>
        <family val="0"/>
      </rPr>
      <t>:  Фонды компенсаций</t>
    </r>
  </si>
  <si>
    <r>
      <t>Вид расхода</t>
    </r>
    <r>
      <rPr>
        <sz val="12"/>
        <rFont val="Arial Cyr"/>
        <family val="0"/>
      </rPr>
      <t>: Субвенции бюджетам на осуществление полномочий по первичному воинскому учету на территориях, где отсутствуют военные комиссариаты</t>
    </r>
  </si>
  <si>
    <r>
      <t>подстатья</t>
    </r>
    <r>
      <rPr>
        <sz val="12"/>
        <rFont val="Arial Cyr"/>
        <family val="0"/>
      </rPr>
      <t>: Перечисление другим бюджетам РФ</t>
    </r>
  </si>
  <si>
    <r>
      <t>Периодичность</t>
    </r>
    <r>
      <rPr>
        <sz val="12"/>
        <rFont val="Arial Cyr"/>
        <family val="0"/>
      </rPr>
      <t>: Квартальная</t>
    </r>
  </si>
  <si>
    <t>в т.ч:</t>
  </si>
  <si>
    <t>по оплате расходов на обеспечение мебелью, инвентарем, оргтехникой, средствами связи, расходными материалами</t>
  </si>
  <si>
    <t>по оплате коммуналь-ных услуг</t>
  </si>
  <si>
    <t>пред.период</t>
  </si>
  <si>
    <t>с н/года</t>
  </si>
  <si>
    <t>отчетный</t>
  </si>
  <si>
    <r>
      <t>Единица измерения</t>
    </r>
    <r>
      <rPr>
        <sz val="12"/>
        <rFont val="Arial Cyr"/>
        <family val="0"/>
      </rPr>
      <t>:  руб.</t>
    </r>
  </si>
  <si>
    <t>Большевруд-ское СП</t>
  </si>
  <si>
    <t>по оплате коман-диро-вочных услуг</t>
  </si>
  <si>
    <t>в том числе за отчет-ный пери-од</t>
  </si>
  <si>
    <t>в том числе за отчетный период</t>
  </si>
  <si>
    <t>по оплате услуг связи</t>
  </si>
  <si>
    <t>по оплате транс-портных услуг</t>
  </si>
  <si>
    <t>Главный бухгалтер _________________  Н.В.Каменская</t>
  </si>
  <si>
    <t>Исполнитель гл.бухгалтер _______________________Н.В.Каменская</t>
  </si>
  <si>
    <t xml:space="preserve">о расходовании субвенций, предоставленных из федерального бюджета бюджетам субъектов Российской Федерации (органов местного самоуправления) на выполнение полномочий по осуществлению первичного воинского учета  на территориях, где отсутствуют военные комиссариаты, </t>
  </si>
  <si>
    <t>Остаток неиспользованных средств с начала года (гр.11-гр.13)&lt;7&gt;</t>
  </si>
  <si>
    <t>год</t>
  </si>
  <si>
    <t>по отчетам</t>
  </si>
  <si>
    <t>по  АЦК</t>
  </si>
  <si>
    <t>ВУС</t>
  </si>
  <si>
    <t>Руководитель   __________________ А.В. Музалев</t>
  </si>
  <si>
    <t>на  01 июля 2017 года</t>
  </si>
  <si>
    <r>
      <t xml:space="preserve">Поизведено расходов за </t>
    </r>
    <r>
      <rPr>
        <b/>
        <sz val="10"/>
        <rFont val="Arial Cyr"/>
        <family val="0"/>
      </rPr>
      <t>отчетный</t>
    </r>
    <r>
      <rPr>
        <sz val="10"/>
        <rFont val="Arial Cyr"/>
        <family val="0"/>
      </rPr>
      <t xml:space="preserve"> период &lt;6&gt;(2 квартал)</t>
    </r>
  </si>
  <si>
    <t>"29" июня  2017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</si>
</sst>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&quot;р.&quot;"/>
    <numFmt numFmtId="167" formatCode="_-* #,##0.0_р_._-;\-* #,##0.0_р_._-;_-* &quot;-&quot;??_р_._-;_-@_-"/>
    <numFmt numFmtId="168" formatCode="_-* #,##0_р_._-;\-* #,##0_р_._-;_-* &quot;-&quot;??_р_._-;_-@_-"/>
  </numFmts>
  <fonts count="49">
    <font>
      <sz val="11"/>
      <name val="Times New Roman"/>
      <family val="0"/>
    </font>
    <font>
      <sz val="8"/>
      <name val="Arial Cyr"/>
      <family val="0"/>
    </font>
    <font>
      <sz val="10"/>
      <name val="System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2" fontId="8" fillId="33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0" fillId="0" borderId="0" xfId="0" applyFont="1" applyFill="1" applyAlignment="1">
      <alignment/>
    </xf>
    <xf numFmtId="14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43" fontId="0" fillId="0" borderId="0" xfId="59" applyFont="1" applyAlignment="1">
      <alignment/>
    </xf>
    <xf numFmtId="43" fontId="8" fillId="0" borderId="0" xfId="59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5" fontId="6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43" fontId="14" fillId="0" borderId="10" xfId="59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9" fillId="33" borderId="11" xfId="0" applyFont="1" applyFill="1" applyBorder="1" applyAlignment="1">
      <alignment wrapText="1"/>
    </xf>
    <xf numFmtId="0" fontId="8" fillId="33" borderId="12" xfId="0" applyFont="1" applyFill="1" applyBorder="1" applyAlignment="1">
      <alignment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tabSelected="1" zoomScalePageLayoutView="0" workbookViewId="0" topLeftCell="A1">
      <selection activeCell="R28" sqref="R28"/>
    </sheetView>
  </sheetViews>
  <sheetFormatPr defaultColWidth="9.140625" defaultRowHeight="15"/>
  <cols>
    <col min="1" max="1" width="6.7109375" style="0" customWidth="1"/>
    <col min="2" max="2" width="5.7109375" style="0" customWidth="1"/>
    <col min="3" max="3" width="6.00390625" style="0" customWidth="1"/>
    <col min="4" max="4" width="5.8515625" style="0" customWidth="1"/>
    <col min="5" max="5" width="4.00390625" style="0" customWidth="1"/>
    <col min="6" max="6" width="6.421875" style="0" customWidth="1"/>
    <col min="7" max="7" width="6.140625" style="0" customWidth="1"/>
    <col min="8" max="8" width="5.28125" style="0" customWidth="1"/>
    <col min="9" max="9" width="4.421875" style="0" customWidth="1"/>
    <col min="10" max="10" width="5.00390625" style="0" customWidth="1"/>
    <col min="11" max="11" width="16.00390625" style="0" customWidth="1"/>
    <col min="12" max="12" width="16.28125" style="0" customWidth="1"/>
    <col min="13" max="13" width="15.00390625" style="0" customWidth="1"/>
    <col min="14" max="14" width="16.00390625" style="0" customWidth="1"/>
    <col min="15" max="16" width="14.7109375" style="0" customWidth="1"/>
    <col min="17" max="17" width="14.8515625" style="0" customWidth="1"/>
    <col min="18" max="18" width="7.8515625" style="0" customWidth="1"/>
    <col min="19" max="19" width="14.421875" style="0" customWidth="1"/>
    <col min="20" max="20" width="8.00390625" style="0" customWidth="1"/>
    <col min="21" max="21" width="8.8515625" style="0" customWidth="1"/>
    <col min="22" max="22" width="8.57421875" style="0" customWidth="1"/>
    <col min="23" max="23" width="14.00390625" style="0" customWidth="1"/>
    <col min="24" max="24" width="11.140625" style="0" customWidth="1"/>
    <col min="25" max="25" width="11.00390625" style="0" customWidth="1"/>
    <col min="26" max="26" width="15.140625" style="0" customWidth="1"/>
    <col min="27" max="27" width="8.00390625" style="0" customWidth="1"/>
  </cols>
  <sheetData>
    <row r="1" spans="7:11" ht="24.75" customHeight="1">
      <c r="G1" s="2"/>
      <c r="K1" s="21" t="s">
        <v>2</v>
      </c>
    </row>
    <row r="2" spans="2:18" ht="51.75" customHeight="1">
      <c r="B2" s="84" t="s">
        <v>61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2:18" ht="15.75">
      <c r="B3" s="13"/>
      <c r="C3" s="13"/>
      <c r="D3" s="13"/>
      <c r="E3" s="13"/>
      <c r="F3" s="13"/>
      <c r="G3" s="13"/>
      <c r="H3" s="13"/>
      <c r="I3" s="83" t="s">
        <v>68</v>
      </c>
      <c r="J3" s="83"/>
      <c r="K3" s="83"/>
      <c r="L3" s="83"/>
      <c r="M3" s="83"/>
      <c r="N3" s="83"/>
      <c r="O3" s="13"/>
      <c r="P3" s="13"/>
      <c r="Q3" s="13"/>
      <c r="R3" s="13"/>
    </row>
    <row r="4" spans="11:24" ht="15">
      <c r="K4" s="3"/>
      <c r="L4" s="3"/>
      <c r="M4" s="3"/>
      <c r="V4" t="s">
        <v>3</v>
      </c>
      <c r="X4" s="6"/>
    </row>
    <row r="5" spans="11:24" ht="15">
      <c r="K5" s="3"/>
      <c r="L5" s="3"/>
      <c r="M5" s="3"/>
      <c r="W5" t="s">
        <v>4</v>
      </c>
      <c r="X5" s="34">
        <v>42917</v>
      </c>
    </row>
    <row r="6" spans="1:24" ht="15.75" customHeight="1">
      <c r="A6" s="86" t="s">
        <v>40</v>
      </c>
      <c r="B6" s="87"/>
      <c r="C6" s="87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13"/>
      <c r="R6" s="13"/>
      <c r="S6" s="13"/>
      <c r="V6" s="1"/>
      <c r="W6" s="1"/>
      <c r="X6" s="23"/>
    </row>
    <row r="7" spans="1:24" ht="15.75">
      <c r="A7" s="12" t="s">
        <v>41</v>
      </c>
      <c r="B7" s="12"/>
      <c r="C7" s="14"/>
      <c r="D7" s="14"/>
      <c r="E7" s="14"/>
      <c r="F7" s="14"/>
      <c r="G7" s="14"/>
      <c r="H7" s="14"/>
      <c r="I7" s="14"/>
      <c r="J7" s="14"/>
      <c r="K7" s="15"/>
      <c r="L7" s="15"/>
      <c r="M7" s="15"/>
      <c r="N7" s="14"/>
      <c r="O7" s="14"/>
      <c r="P7" s="14"/>
      <c r="Q7" s="13"/>
      <c r="R7" s="13"/>
      <c r="S7" s="13"/>
      <c r="V7" s="1"/>
      <c r="W7" s="1" t="s">
        <v>5</v>
      </c>
      <c r="X7" s="23">
        <v>1102</v>
      </c>
    </row>
    <row r="8" spans="1:24" ht="15.75">
      <c r="A8" s="12" t="s">
        <v>42</v>
      </c>
      <c r="B8" s="14"/>
      <c r="C8" s="14"/>
      <c r="D8" s="14"/>
      <c r="E8" s="14"/>
      <c r="F8" s="14"/>
      <c r="G8" s="14"/>
      <c r="H8" s="14"/>
      <c r="I8" s="14"/>
      <c r="J8" s="14"/>
      <c r="K8" s="15"/>
      <c r="L8" s="15"/>
      <c r="M8" s="15"/>
      <c r="N8" s="14"/>
      <c r="O8" s="14"/>
      <c r="P8" s="14"/>
      <c r="Q8" s="13"/>
      <c r="R8" s="13"/>
      <c r="S8" s="13"/>
      <c r="V8" s="1"/>
      <c r="W8" s="1" t="s">
        <v>6</v>
      </c>
      <c r="X8" s="23">
        <v>5190000</v>
      </c>
    </row>
    <row r="9" spans="1:24" ht="32.25" customHeight="1">
      <c r="A9" s="86" t="s">
        <v>43</v>
      </c>
      <c r="B9" s="87"/>
      <c r="C9" s="87"/>
      <c r="D9" s="87"/>
      <c r="E9" s="87"/>
      <c r="F9" s="87"/>
      <c r="G9" s="87"/>
      <c r="H9" s="87"/>
      <c r="I9" s="56"/>
      <c r="J9" s="56"/>
      <c r="K9" s="88"/>
      <c r="L9" s="88"/>
      <c r="M9" s="88"/>
      <c r="N9" s="88"/>
      <c r="O9" s="88"/>
      <c r="P9" s="88"/>
      <c r="Q9" s="88"/>
      <c r="R9" s="88"/>
      <c r="S9" s="88"/>
      <c r="V9" s="1"/>
      <c r="W9" s="1"/>
      <c r="X9" s="23"/>
    </row>
    <row r="10" spans="1:24" ht="15.75">
      <c r="A10" s="12" t="s">
        <v>44</v>
      </c>
      <c r="B10" s="14"/>
      <c r="C10" s="14"/>
      <c r="D10" s="14"/>
      <c r="E10" s="14"/>
      <c r="F10" s="14"/>
      <c r="G10" s="14"/>
      <c r="H10" s="14"/>
      <c r="I10" s="14"/>
      <c r="J10" s="14"/>
      <c r="K10" s="15"/>
      <c r="L10" s="15"/>
      <c r="M10" s="15"/>
      <c r="N10" s="14"/>
      <c r="O10" s="14"/>
      <c r="P10" s="14"/>
      <c r="Q10" s="13"/>
      <c r="R10" s="13"/>
      <c r="S10" s="13"/>
      <c r="V10" s="1"/>
      <c r="W10" s="1" t="s">
        <v>7</v>
      </c>
      <c r="X10" s="23">
        <v>519</v>
      </c>
    </row>
    <row r="11" spans="1:24" ht="15.75">
      <c r="A11" s="12" t="s">
        <v>45</v>
      </c>
      <c r="B11" s="14"/>
      <c r="C11" s="14"/>
      <c r="D11" s="14"/>
      <c r="E11" s="14"/>
      <c r="F11" s="14"/>
      <c r="G11" s="14"/>
      <c r="H11" s="14"/>
      <c r="I11" s="14"/>
      <c r="J11" s="14"/>
      <c r="K11" s="15"/>
      <c r="L11" s="15"/>
      <c r="M11" s="16"/>
      <c r="N11" s="14"/>
      <c r="O11" s="14"/>
      <c r="P11" s="14"/>
      <c r="Q11" s="13"/>
      <c r="R11" s="13"/>
      <c r="S11" s="13"/>
      <c r="V11" s="1"/>
      <c r="W11" s="1" t="s">
        <v>8</v>
      </c>
      <c r="X11" s="24">
        <v>251</v>
      </c>
    </row>
    <row r="12" spans="1:24" ht="15.75">
      <c r="A12" s="12" t="s">
        <v>52</v>
      </c>
      <c r="B12" s="14"/>
      <c r="C12" s="14"/>
      <c r="D12" s="14"/>
      <c r="E12" s="14"/>
      <c r="F12" s="14"/>
      <c r="G12" s="14"/>
      <c r="H12" s="14"/>
      <c r="I12" s="14"/>
      <c r="J12" s="14"/>
      <c r="K12" s="15"/>
      <c r="L12" s="15"/>
      <c r="M12" s="15"/>
      <c r="N12" s="14"/>
      <c r="O12" s="14"/>
      <c r="P12" s="14"/>
      <c r="Q12" s="13"/>
      <c r="R12" s="13"/>
      <c r="S12" s="13"/>
      <c r="V12" s="1"/>
      <c r="W12" s="1" t="s">
        <v>9</v>
      </c>
      <c r="X12" s="23"/>
    </row>
    <row r="14" spans="1:27" s="5" customFormat="1" ht="36" customHeight="1">
      <c r="A14" s="59"/>
      <c r="B14" s="61" t="s">
        <v>34</v>
      </c>
      <c r="C14" s="68" t="s">
        <v>10</v>
      </c>
      <c r="D14" s="68"/>
      <c r="E14" s="68"/>
      <c r="F14" s="68"/>
      <c r="G14" s="68"/>
      <c r="H14" s="68" t="s">
        <v>11</v>
      </c>
      <c r="I14" s="68"/>
      <c r="J14" s="68"/>
      <c r="K14" s="61" t="s">
        <v>12</v>
      </c>
      <c r="L14" s="68" t="s">
        <v>13</v>
      </c>
      <c r="M14" s="68"/>
      <c r="N14" s="69" t="s">
        <v>14</v>
      </c>
      <c r="O14" s="70"/>
      <c r="P14" s="75" t="s">
        <v>69</v>
      </c>
      <c r="Q14" s="75"/>
      <c r="R14" s="75"/>
      <c r="S14" s="75"/>
      <c r="T14" s="75"/>
      <c r="U14" s="75"/>
      <c r="V14" s="75"/>
      <c r="W14" s="75"/>
      <c r="X14" s="75"/>
      <c r="Y14" s="75"/>
      <c r="Z14" s="76" t="s">
        <v>62</v>
      </c>
      <c r="AA14" s="76" t="s">
        <v>15</v>
      </c>
    </row>
    <row r="15" spans="1:27" s="5" customFormat="1" ht="36" customHeight="1">
      <c r="A15" s="80"/>
      <c r="B15" s="81"/>
      <c r="C15" s="75" t="s">
        <v>16</v>
      </c>
      <c r="D15" s="75" t="s">
        <v>17</v>
      </c>
      <c r="E15" s="75"/>
      <c r="F15" s="75"/>
      <c r="G15" s="75"/>
      <c r="H15" s="75" t="s">
        <v>16</v>
      </c>
      <c r="I15" s="68" t="s">
        <v>17</v>
      </c>
      <c r="J15" s="68"/>
      <c r="K15" s="67"/>
      <c r="L15" s="68"/>
      <c r="M15" s="68"/>
      <c r="N15" s="71"/>
      <c r="O15" s="72"/>
      <c r="P15" s="61" t="s">
        <v>18</v>
      </c>
      <c r="Q15" s="77" t="s">
        <v>17</v>
      </c>
      <c r="R15" s="78"/>
      <c r="S15" s="61" t="s">
        <v>19</v>
      </c>
      <c r="T15" s="77" t="s">
        <v>17</v>
      </c>
      <c r="U15" s="79"/>
      <c r="V15" s="79"/>
      <c r="W15" s="79"/>
      <c r="X15" s="79"/>
      <c r="Y15" s="78"/>
      <c r="Z15" s="76"/>
      <c r="AA15" s="76"/>
    </row>
    <row r="16" spans="1:27" s="5" customFormat="1" ht="36" customHeight="1">
      <c r="A16" s="80"/>
      <c r="B16" s="81"/>
      <c r="C16" s="75"/>
      <c r="D16" s="68" t="s">
        <v>20</v>
      </c>
      <c r="E16" s="68"/>
      <c r="F16" s="68"/>
      <c r="G16" s="61" t="s">
        <v>21</v>
      </c>
      <c r="H16" s="75"/>
      <c r="I16" s="76" t="s">
        <v>22</v>
      </c>
      <c r="J16" s="76" t="s">
        <v>23</v>
      </c>
      <c r="K16" s="67"/>
      <c r="L16" s="68"/>
      <c r="M16" s="68"/>
      <c r="N16" s="73"/>
      <c r="O16" s="74"/>
      <c r="P16" s="67"/>
      <c r="Q16" s="76" t="s">
        <v>24</v>
      </c>
      <c r="R16" s="61" t="s">
        <v>25</v>
      </c>
      <c r="S16" s="67"/>
      <c r="T16" s="59" t="s">
        <v>26</v>
      </c>
      <c r="U16" s="59" t="s">
        <v>57</v>
      </c>
      <c r="V16" s="59" t="s">
        <v>58</v>
      </c>
      <c r="W16" s="59" t="s">
        <v>54</v>
      </c>
      <c r="X16" s="59" t="s">
        <v>48</v>
      </c>
      <c r="Y16" s="61" t="s">
        <v>47</v>
      </c>
      <c r="Z16" s="76"/>
      <c r="AA16" s="76"/>
    </row>
    <row r="17" spans="1:27" s="5" customFormat="1" ht="165" customHeight="1">
      <c r="A17" s="60"/>
      <c r="B17" s="82"/>
      <c r="C17" s="75"/>
      <c r="D17" s="18" t="s">
        <v>16</v>
      </c>
      <c r="E17" s="22" t="s">
        <v>32</v>
      </c>
      <c r="F17" s="22" t="s">
        <v>33</v>
      </c>
      <c r="G17" s="62"/>
      <c r="H17" s="75"/>
      <c r="I17" s="76"/>
      <c r="J17" s="76"/>
      <c r="K17" s="62"/>
      <c r="L17" s="17" t="s">
        <v>27</v>
      </c>
      <c r="M17" s="17" t="s">
        <v>55</v>
      </c>
      <c r="N17" s="17" t="s">
        <v>28</v>
      </c>
      <c r="O17" s="19" t="s">
        <v>56</v>
      </c>
      <c r="P17" s="62"/>
      <c r="Q17" s="76"/>
      <c r="R17" s="62"/>
      <c r="S17" s="62"/>
      <c r="T17" s="60"/>
      <c r="U17" s="60"/>
      <c r="V17" s="60"/>
      <c r="W17" s="60"/>
      <c r="X17" s="60"/>
      <c r="Y17" s="62"/>
      <c r="Z17" s="76"/>
      <c r="AA17" s="76"/>
    </row>
    <row r="18" spans="1:27" ht="15">
      <c r="A18" s="4" t="s">
        <v>0</v>
      </c>
      <c r="B18" s="6">
        <v>1</v>
      </c>
      <c r="C18" s="6">
        <v>2</v>
      </c>
      <c r="D18" s="6">
        <v>3</v>
      </c>
      <c r="E18" s="6">
        <v>4</v>
      </c>
      <c r="F18" s="6">
        <v>5</v>
      </c>
      <c r="G18" s="6">
        <v>6</v>
      </c>
      <c r="H18" s="7">
        <v>7</v>
      </c>
      <c r="I18" s="7">
        <v>8</v>
      </c>
      <c r="J18" s="7">
        <v>9</v>
      </c>
      <c r="K18" s="7">
        <v>10</v>
      </c>
      <c r="L18" s="6">
        <v>11</v>
      </c>
      <c r="M18" s="6">
        <v>12</v>
      </c>
      <c r="N18" s="6">
        <v>13</v>
      </c>
      <c r="O18" s="6">
        <v>14</v>
      </c>
      <c r="P18" s="7">
        <v>15</v>
      </c>
      <c r="Q18" s="7">
        <v>16</v>
      </c>
      <c r="R18" s="6">
        <v>17</v>
      </c>
      <c r="S18" s="6">
        <v>18</v>
      </c>
      <c r="T18" s="6">
        <v>19</v>
      </c>
      <c r="U18" s="6">
        <v>20</v>
      </c>
      <c r="V18" s="6">
        <v>21</v>
      </c>
      <c r="W18" s="6">
        <v>22</v>
      </c>
      <c r="X18" s="6">
        <v>23</v>
      </c>
      <c r="Y18" s="6">
        <v>24</v>
      </c>
      <c r="Z18" s="7">
        <v>25</v>
      </c>
      <c r="AA18" s="7">
        <v>26</v>
      </c>
    </row>
    <row r="19" spans="1:27" s="30" customFormat="1" ht="31.5" customHeight="1">
      <c r="A19" s="65" t="s">
        <v>29</v>
      </c>
      <c r="B19" s="66"/>
      <c r="C19" s="44">
        <f aca="true" t="shared" si="0" ref="C19:AA19">SUM(C21:C22)</f>
        <v>708</v>
      </c>
      <c r="D19" s="44">
        <f t="shared" si="0"/>
        <v>650</v>
      </c>
      <c r="E19" s="44">
        <f t="shared" si="0"/>
        <v>33</v>
      </c>
      <c r="F19" s="44">
        <f t="shared" si="0"/>
        <v>617</v>
      </c>
      <c r="G19" s="44">
        <f t="shared" si="0"/>
        <v>58</v>
      </c>
      <c r="H19" s="44">
        <f t="shared" si="0"/>
        <v>1</v>
      </c>
      <c r="I19" s="44">
        <f t="shared" si="0"/>
        <v>1</v>
      </c>
      <c r="J19" s="44">
        <f t="shared" si="0"/>
        <v>0</v>
      </c>
      <c r="K19" s="45">
        <f t="shared" si="0"/>
        <v>116850</v>
      </c>
      <c r="L19" s="45">
        <f t="shared" si="0"/>
        <v>116850</v>
      </c>
      <c r="M19" s="45">
        <f t="shared" si="0"/>
        <v>58425</v>
      </c>
      <c r="N19" s="45">
        <f t="shared" si="0"/>
        <v>90231.03</v>
      </c>
      <c r="O19" s="45">
        <f t="shared" si="0"/>
        <v>68119.66</v>
      </c>
      <c r="P19" s="45">
        <f t="shared" si="0"/>
        <v>66823.66</v>
      </c>
      <c r="Q19" s="45">
        <f t="shared" si="0"/>
        <v>66823.66</v>
      </c>
      <c r="R19" s="45">
        <f t="shared" si="0"/>
        <v>0</v>
      </c>
      <c r="S19" s="45">
        <f t="shared" si="0"/>
        <v>1296</v>
      </c>
      <c r="T19" s="45">
        <f t="shared" si="0"/>
        <v>0</v>
      </c>
      <c r="U19" s="45">
        <f t="shared" si="0"/>
        <v>0</v>
      </c>
      <c r="V19" s="45">
        <f t="shared" si="0"/>
        <v>0</v>
      </c>
      <c r="W19" s="45">
        <f t="shared" si="0"/>
        <v>1296</v>
      </c>
      <c r="X19" s="45">
        <f t="shared" si="0"/>
        <v>0</v>
      </c>
      <c r="Y19" s="45">
        <f t="shared" si="0"/>
        <v>0</v>
      </c>
      <c r="Z19" s="45">
        <f t="shared" si="0"/>
        <v>26618.97</v>
      </c>
      <c r="AA19" s="45">
        <f t="shared" si="0"/>
        <v>0</v>
      </c>
    </row>
    <row r="20" spans="1:27" s="30" customFormat="1" ht="17.25" customHeight="1">
      <c r="A20" s="31" t="s">
        <v>46</v>
      </c>
      <c r="B20" s="32"/>
      <c r="C20" s="44"/>
      <c r="D20" s="44"/>
      <c r="E20" s="44"/>
      <c r="F20" s="44"/>
      <c r="G20" s="44"/>
      <c r="H20" s="44"/>
      <c r="I20" s="44"/>
      <c r="J20" s="44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</row>
    <row r="21" spans="1:27" s="33" customFormat="1" ht="28.5" customHeight="1">
      <c r="A21" s="63" t="s">
        <v>53</v>
      </c>
      <c r="B21" s="64"/>
      <c r="C21" s="44">
        <v>708</v>
      </c>
      <c r="D21" s="44">
        <v>650</v>
      </c>
      <c r="E21" s="44">
        <v>33</v>
      </c>
      <c r="F21" s="44">
        <v>617</v>
      </c>
      <c r="G21" s="44">
        <v>58</v>
      </c>
      <c r="H21" s="44">
        <f>I21+J21</f>
        <v>1</v>
      </c>
      <c r="I21" s="44">
        <v>1</v>
      </c>
      <c r="J21" s="44">
        <v>0</v>
      </c>
      <c r="K21" s="45">
        <v>116850</v>
      </c>
      <c r="L21" s="45">
        <v>116850</v>
      </c>
      <c r="M21" s="45">
        <v>58425</v>
      </c>
      <c r="N21" s="45">
        <v>90231.03</v>
      </c>
      <c r="O21" s="45">
        <f>P21+S21</f>
        <v>68119.66</v>
      </c>
      <c r="P21" s="45">
        <v>66823.66</v>
      </c>
      <c r="Q21" s="45">
        <v>66823.66</v>
      </c>
      <c r="R21" s="45">
        <v>0</v>
      </c>
      <c r="S21" s="45">
        <f>T21+U21+V21+W21+X21+Y21</f>
        <v>1296</v>
      </c>
      <c r="T21" s="45">
        <v>0</v>
      </c>
      <c r="U21" s="45">
        <v>0</v>
      </c>
      <c r="V21" s="45">
        <v>0</v>
      </c>
      <c r="W21" s="45">
        <v>1296</v>
      </c>
      <c r="X21" s="45">
        <v>0</v>
      </c>
      <c r="Y21" s="45">
        <v>0</v>
      </c>
      <c r="Z21" s="45">
        <f>L21-N21</f>
        <v>26618.97</v>
      </c>
      <c r="AA21" s="45"/>
    </row>
    <row r="22" spans="1:27" ht="27" customHeight="1">
      <c r="A22" s="57"/>
      <c r="B22" s="58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41"/>
      <c r="O22" s="42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3"/>
      <c r="AA22" s="41"/>
    </row>
    <row r="23" spans="1:27" ht="15">
      <c r="A23" s="8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1"/>
      <c r="AA23" s="10"/>
    </row>
    <row r="24" spans="1:27" ht="15">
      <c r="A24" s="8"/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1"/>
      <c r="AA24" s="10"/>
    </row>
    <row r="25" spans="1:13" ht="15.75">
      <c r="A25" s="46" t="s">
        <v>67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7"/>
    </row>
    <row r="26" spans="1:13" ht="15.75">
      <c r="A26" s="46"/>
      <c r="B26" s="46"/>
      <c r="C26" s="49" t="s">
        <v>1</v>
      </c>
      <c r="D26" s="49"/>
      <c r="E26" s="49" t="s">
        <v>35</v>
      </c>
      <c r="F26" s="49"/>
      <c r="G26" s="49"/>
      <c r="H26" s="14"/>
      <c r="I26" s="46"/>
      <c r="J26" s="46"/>
      <c r="K26" s="46"/>
      <c r="L26" s="46"/>
      <c r="M26" s="46"/>
    </row>
    <row r="27" spans="1:13" ht="21.75" customHeight="1">
      <c r="A27" s="46" t="s">
        <v>59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1:13" ht="15.75">
      <c r="A28" s="46"/>
      <c r="B28" s="46"/>
      <c r="C28" s="14" t="s">
        <v>36</v>
      </c>
      <c r="D28" s="49"/>
      <c r="E28" s="49" t="s">
        <v>37</v>
      </c>
      <c r="F28" s="49"/>
      <c r="G28" s="49"/>
      <c r="H28" s="14"/>
      <c r="I28" s="46"/>
      <c r="J28" s="46"/>
      <c r="K28" s="46"/>
      <c r="L28" s="46"/>
      <c r="M28" s="46"/>
    </row>
    <row r="29" spans="1:13" ht="23.25" customHeight="1">
      <c r="A29" s="53" t="s">
        <v>60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46"/>
    </row>
    <row r="30" spans="1:13" ht="15.75">
      <c r="A30" s="46"/>
      <c r="B30" s="54" t="s">
        <v>38</v>
      </c>
      <c r="C30" s="55"/>
      <c r="D30" s="55"/>
      <c r="E30" s="49"/>
      <c r="F30" s="49" t="s">
        <v>1</v>
      </c>
      <c r="G30" s="49"/>
      <c r="H30" s="49" t="s">
        <v>30</v>
      </c>
      <c r="I30" s="49"/>
      <c r="J30" s="49"/>
      <c r="K30" s="56" t="s">
        <v>39</v>
      </c>
      <c r="L30" s="53"/>
      <c r="M30" s="53"/>
    </row>
    <row r="31" spans="1:13" s="35" customFormat="1" ht="15.75">
      <c r="A31" s="50" t="s">
        <v>70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</row>
    <row r="32" spans="1:13" ht="15.75">
      <c r="A32" s="46" t="s">
        <v>31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</row>
    <row r="34" ht="15" hidden="1"/>
    <row r="35" spans="1:27" s="28" customFormat="1" ht="38.25" customHeight="1" hidden="1">
      <c r="A35" s="51" t="s">
        <v>49</v>
      </c>
      <c r="B35" s="52"/>
      <c r="C35" s="25">
        <f>D35+G35</f>
        <v>768</v>
      </c>
      <c r="D35" s="25">
        <f>E35+F35</f>
        <v>686</v>
      </c>
      <c r="E35" s="25">
        <v>36</v>
      </c>
      <c r="F35" s="25">
        <v>650</v>
      </c>
      <c r="G35" s="25">
        <v>82</v>
      </c>
      <c r="H35" s="25">
        <f>I35+J35</f>
        <v>1</v>
      </c>
      <c r="I35" s="25"/>
      <c r="J35" s="25">
        <v>1</v>
      </c>
      <c r="K35" s="26">
        <v>195121</v>
      </c>
      <c r="L35" s="26">
        <v>195121</v>
      </c>
      <c r="M35" s="26">
        <v>195121</v>
      </c>
      <c r="N35" s="27">
        <v>67785.34</v>
      </c>
      <c r="O35" s="26">
        <f>P35+S35</f>
        <v>63502.96</v>
      </c>
      <c r="P35" s="26">
        <v>38986</v>
      </c>
      <c r="Q35" s="27"/>
      <c r="R35" s="27">
        <f>P35</f>
        <v>38986</v>
      </c>
      <c r="S35" s="26">
        <f>T35+U35+V35+W35+X35+Y35</f>
        <v>24516.96</v>
      </c>
      <c r="T35" s="27"/>
      <c r="U35" s="27">
        <v>3389.8</v>
      </c>
      <c r="V35" s="27">
        <v>500</v>
      </c>
      <c r="W35" s="27"/>
      <c r="X35" s="27">
        <v>500</v>
      </c>
      <c r="Y35" s="27">
        <v>20127.16</v>
      </c>
      <c r="Z35" s="27">
        <f>L35-N35</f>
        <v>127335.66</v>
      </c>
      <c r="AA35" s="27"/>
    </row>
    <row r="36" spans="1:27" s="28" customFormat="1" ht="38.25" customHeight="1" hidden="1">
      <c r="A36" s="51" t="s">
        <v>50</v>
      </c>
      <c r="B36" s="52"/>
      <c r="C36" s="25">
        <f>D36+G36</f>
        <v>777</v>
      </c>
      <c r="D36" s="25">
        <f>E36+F36</f>
        <v>695</v>
      </c>
      <c r="E36" s="25">
        <v>36</v>
      </c>
      <c r="F36" s="25">
        <v>659</v>
      </c>
      <c r="G36" s="25">
        <v>82</v>
      </c>
      <c r="H36" s="25">
        <f>I36+J36</f>
        <v>1</v>
      </c>
      <c r="I36" s="25"/>
      <c r="J36" s="25">
        <v>1</v>
      </c>
      <c r="K36" s="26">
        <v>195121</v>
      </c>
      <c r="L36" s="26">
        <v>195121</v>
      </c>
      <c r="M36" s="26">
        <f>L36-L35</f>
        <v>0</v>
      </c>
      <c r="N36" s="26">
        <v>84190.46</v>
      </c>
      <c r="O36" s="26">
        <f>P36+S36</f>
        <v>84190.46</v>
      </c>
      <c r="P36" s="26">
        <v>54944.87</v>
      </c>
      <c r="Q36" s="26"/>
      <c r="R36" s="26">
        <f>P36</f>
        <v>54944.87</v>
      </c>
      <c r="S36" s="26">
        <f>T36+U36+V36+W36+X36+Y36</f>
        <v>29245.59</v>
      </c>
      <c r="T36" s="26"/>
      <c r="U36" s="26">
        <v>3472.05</v>
      </c>
      <c r="V36" s="26">
        <v>864</v>
      </c>
      <c r="W36" s="26"/>
      <c r="X36" s="26">
        <v>3822.38</v>
      </c>
      <c r="Y36" s="26">
        <v>21087.16</v>
      </c>
      <c r="Z36" s="27">
        <f>L36-N36</f>
        <v>110930.54</v>
      </c>
      <c r="AA36" s="26"/>
    </row>
    <row r="37" spans="1:27" s="28" customFormat="1" ht="38.25" customHeight="1" hidden="1">
      <c r="A37" s="51" t="s">
        <v>51</v>
      </c>
      <c r="B37" s="52"/>
      <c r="C37" s="25">
        <f>D37+G37</f>
        <v>777</v>
      </c>
      <c r="D37" s="25">
        <f>E37+F37</f>
        <v>695</v>
      </c>
      <c r="E37" s="25">
        <v>36</v>
      </c>
      <c r="F37" s="25">
        <v>659</v>
      </c>
      <c r="G37" s="25">
        <v>82</v>
      </c>
      <c r="H37" s="25">
        <f>I37+J37</f>
        <v>1</v>
      </c>
      <c r="I37" s="25"/>
      <c r="J37" s="25">
        <v>1</v>
      </c>
      <c r="K37" s="26">
        <v>195121</v>
      </c>
      <c r="L37" s="26">
        <v>195121</v>
      </c>
      <c r="M37" s="29">
        <f>M36</f>
        <v>0</v>
      </c>
      <c r="N37" s="26">
        <f>N36-N35</f>
        <v>16405.12000000001</v>
      </c>
      <c r="O37" s="26">
        <f>N36-N35</f>
        <v>16405.12000000001</v>
      </c>
      <c r="P37" s="26">
        <f>P36-P35</f>
        <v>15958.870000000003</v>
      </c>
      <c r="Q37" s="26"/>
      <c r="R37" s="26">
        <f>R36-R35</f>
        <v>15958.870000000003</v>
      </c>
      <c r="S37" s="26">
        <f>T37+U37+V37+W37+X37+Y37</f>
        <v>4728.63</v>
      </c>
      <c r="T37" s="26">
        <f aca="true" t="shared" si="1" ref="T37:Y37">T36-T35</f>
        <v>0</v>
      </c>
      <c r="U37" s="26">
        <f>U36-U35</f>
        <v>82.25</v>
      </c>
      <c r="V37" s="26">
        <f t="shared" si="1"/>
        <v>364</v>
      </c>
      <c r="W37" s="26">
        <f t="shared" si="1"/>
        <v>0</v>
      </c>
      <c r="X37" s="26">
        <f t="shared" si="1"/>
        <v>3322.38</v>
      </c>
      <c r="Y37" s="26">
        <f t="shared" si="1"/>
        <v>960</v>
      </c>
      <c r="Z37" s="27">
        <f>L37-N36</f>
        <v>110930.54</v>
      </c>
      <c r="AA37" s="26"/>
    </row>
  </sheetData>
  <sheetProtection/>
  <mergeCells count="43">
    <mergeCell ref="J16:J17"/>
    <mergeCell ref="I3:N3"/>
    <mergeCell ref="B2:R2"/>
    <mergeCell ref="A6:P6"/>
    <mergeCell ref="A9:S9"/>
    <mergeCell ref="Q16:Q17"/>
    <mergeCell ref="R16:R17"/>
    <mergeCell ref="T16:T17"/>
    <mergeCell ref="U16:U17"/>
    <mergeCell ref="V16:V17"/>
    <mergeCell ref="A14:A17"/>
    <mergeCell ref="B14:B17"/>
    <mergeCell ref="C14:G14"/>
    <mergeCell ref="H14:J14"/>
    <mergeCell ref="D16:F16"/>
    <mergeCell ref="G16:G17"/>
    <mergeCell ref="I16:I17"/>
    <mergeCell ref="Z14:Z17"/>
    <mergeCell ref="AA14:AA17"/>
    <mergeCell ref="C15:C17"/>
    <mergeCell ref="D15:G15"/>
    <mergeCell ref="H15:H17"/>
    <mergeCell ref="I15:J15"/>
    <mergeCell ref="P15:P17"/>
    <mergeCell ref="Q15:R15"/>
    <mergeCell ref="S15:S17"/>
    <mergeCell ref="T15:Y15"/>
    <mergeCell ref="A22:B22"/>
    <mergeCell ref="W16:W17"/>
    <mergeCell ref="X16:X17"/>
    <mergeCell ref="Y16:Y17"/>
    <mergeCell ref="A21:B21"/>
    <mergeCell ref="A19:B19"/>
    <mergeCell ref="K14:K17"/>
    <mergeCell ref="L14:M16"/>
    <mergeCell ref="N14:O16"/>
    <mergeCell ref="P14:Y14"/>
    <mergeCell ref="A35:B35"/>
    <mergeCell ref="A36:B36"/>
    <mergeCell ref="A37:B37"/>
    <mergeCell ref="A29:L29"/>
    <mergeCell ref="B30:D30"/>
    <mergeCell ref="K30:M30"/>
  </mergeCells>
  <printOptions/>
  <pageMargins left="0.52" right="0.11" top="0.84" bottom="0.36" header="0.5118110236220472" footer="0.3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1" sqref="A1:G21"/>
    </sheetView>
  </sheetViews>
  <sheetFormatPr defaultColWidth="9.140625" defaultRowHeight="15"/>
  <cols>
    <col min="1" max="1" width="5.7109375" style="40" customWidth="1"/>
    <col min="2" max="6" width="17.140625" style="0" customWidth="1"/>
    <col min="7" max="7" width="17.7109375" style="0" customWidth="1"/>
  </cols>
  <sheetData>
    <row r="1" spans="2:6" ht="18.75">
      <c r="B1" s="91" t="s">
        <v>66</v>
      </c>
      <c r="C1" s="91"/>
      <c r="D1" s="91"/>
      <c r="E1" s="91"/>
      <c r="F1" s="91"/>
    </row>
    <row r="2" spans="2:6" ht="15">
      <c r="B2" s="89" t="s">
        <v>65</v>
      </c>
      <c r="C2" s="90"/>
      <c r="D2" s="90"/>
      <c r="E2" s="90"/>
      <c r="F2" s="90"/>
    </row>
    <row r="3" spans="1:6" s="40" customFormat="1" ht="18.75">
      <c r="A3" s="38"/>
      <c r="B3" s="39">
        <v>1</v>
      </c>
      <c r="C3" s="39">
        <v>2</v>
      </c>
      <c r="D3" s="39">
        <v>3</v>
      </c>
      <c r="E3" s="39">
        <v>4</v>
      </c>
      <c r="F3" s="39" t="s">
        <v>63</v>
      </c>
    </row>
    <row r="4" spans="1:6" ht="24" customHeight="1">
      <c r="A4" s="38">
        <v>211</v>
      </c>
      <c r="B4" s="37">
        <v>24652</v>
      </c>
      <c r="C4" s="37">
        <v>47720.66</v>
      </c>
      <c r="D4" s="37">
        <v>27826</v>
      </c>
      <c r="E4" s="37">
        <v>55026.34</v>
      </c>
      <c r="F4" s="37">
        <f aca="true" t="shared" si="0" ref="F4:F9">B4+C4+D4+E4</f>
        <v>155225</v>
      </c>
    </row>
    <row r="5" spans="1:6" ht="24" customHeight="1">
      <c r="A5" s="38">
        <v>213</v>
      </c>
      <c r="B5" s="37">
        <v>10468</v>
      </c>
      <c r="C5" s="37">
        <v>22580.44</v>
      </c>
      <c r="D5" s="37">
        <v>-1469.44</v>
      </c>
      <c r="E5" s="37">
        <v>14386</v>
      </c>
      <c r="F5" s="37">
        <f t="shared" si="0"/>
        <v>45965</v>
      </c>
    </row>
    <row r="6" spans="1:6" ht="24" customHeight="1">
      <c r="A6" s="38">
        <v>221</v>
      </c>
      <c r="B6" s="37"/>
      <c r="C6" s="37">
        <v>203.56</v>
      </c>
      <c r="D6" s="37"/>
      <c r="E6" s="37">
        <v>460.44</v>
      </c>
      <c r="F6" s="37">
        <f t="shared" si="0"/>
        <v>664</v>
      </c>
    </row>
    <row r="7" spans="1:6" ht="24" customHeight="1">
      <c r="A7" s="38">
        <v>222</v>
      </c>
      <c r="B7" s="37">
        <v>240</v>
      </c>
      <c r="C7" s="37">
        <v>768</v>
      </c>
      <c r="D7" s="37">
        <v>792</v>
      </c>
      <c r="E7" s="37">
        <v>396</v>
      </c>
      <c r="F7" s="37">
        <f t="shared" si="0"/>
        <v>2196</v>
      </c>
    </row>
    <row r="8" spans="1:6" ht="24" customHeight="1">
      <c r="A8" s="38">
        <v>290</v>
      </c>
      <c r="B8" s="37"/>
      <c r="C8" s="37">
        <v>1600</v>
      </c>
      <c r="D8" s="37"/>
      <c r="E8" s="37"/>
      <c r="F8" s="37">
        <f t="shared" si="0"/>
        <v>1600</v>
      </c>
    </row>
    <row r="9" spans="1:6" ht="24" customHeight="1">
      <c r="A9" s="38">
        <v>340</v>
      </c>
      <c r="B9" s="37"/>
      <c r="C9" s="37">
        <v>650</v>
      </c>
      <c r="D9" s="37"/>
      <c r="E9" s="37"/>
      <c r="F9" s="37">
        <f t="shared" si="0"/>
        <v>650</v>
      </c>
    </row>
    <row r="10" spans="1:6" ht="24" customHeight="1">
      <c r="A10" s="38"/>
      <c r="B10" s="37">
        <f>SUM(B4:B9)</f>
        <v>35360</v>
      </c>
      <c r="C10" s="37">
        <f>SUM(C4:C9)</f>
        <v>73522.66</v>
      </c>
      <c r="D10" s="37">
        <f>SUM(D4:D9)</f>
        <v>27148.56</v>
      </c>
      <c r="E10" s="37">
        <f>SUM(E4:E9)</f>
        <v>70268.78</v>
      </c>
      <c r="F10" s="37">
        <f>SUM(F4:F9)</f>
        <v>206300</v>
      </c>
    </row>
    <row r="13" spans="2:6" ht="15">
      <c r="B13" s="89" t="s">
        <v>64</v>
      </c>
      <c r="C13" s="90"/>
      <c r="D13" s="90"/>
      <c r="E13" s="90"/>
      <c r="F13" s="90"/>
    </row>
    <row r="14" spans="1:6" s="40" customFormat="1" ht="18.75">
      <c r="A14" s="38"/>
      <c r="B14" s="39">
        <v>1</v>
      </c>
      <c r="C14" s="39">
        <v>2</v>
      </c>
      <c r="D14" s="39">
        <v>3</v>
      </c>
      <c r="E14" s="39">
        <v>4</v>
      </c>
      <c r="F14" s="39" t="s">
        <v>63</v>
      </c>
    </row>
    <row r="15" spans="1:6" ht="18.75">
      <c r="A15" s="38">
        <v>211</v>
      </c>
      <c r="B15" s="36"/>
      <c r="C15" s="36"/>
      <c r="D15" s="36"/>
      <c r="E15" s="36"/>
      <c r="F15" s="37">
        <f aca="true" t="shared" si="1" ref="F15:F20">B15+C15+D15+E15</f>
        <v>0</v>
      </c>
    </row>
    <row r="16" spans="1:7" ht="18.75">
      <c r="A16" s="38">
        <v>213</v>
      </c>
      <c r="B16" s="36">
        <v>35120</v>
      </c>
      <c r="C16" s="36">
        <v>105421.1</v>
      </c>
      <c r="D16" s="36">
        <v>26356.56</v>
      </c>
      <c r="E16" s="36">
        <v>34292.34</v>
      </c>
      <c r="F16" s="37">
        <f t="shared" si="1"/>
        <v>201190</v>
      </c>
      <c r="G16" s="36">
        <f>155225+45965</f>
        <v>201190</v>
      </c>
    </row>
    <row r="17" spans="1:7" ht="18.75">
      <c r="A17" s="38">
        <v>221</v>
      </c>
      <c r="B17" s="36"/>
      <c r="C17" s="36">
        <v>203.56</v>
      </c>
      <c r="D17" s="36"/>
      <c r="E17" s="36">
        <v>460.44</v>
      </c>
      <c r="F17" s="37">
        <f t="shared" si="1"/>
        <v>664</v>
      </c>
      <c r="G17" s="36">
        <v>664</v>
      </c>
    </row>
    <row r="18" spans="1:7" ht="18.75">
      <c r="A18" s="38">
        <v>222</v>
      </c>
      <c r="B18" s="36">
        <v>240</v>
      </c>
      <c r="C18" s="36">
        <v>1008</v>
      </c>
      <c r="D18" s="36">
        <v>792</v>
      </c>
      <c r="E18" s="36">
        <v>156</v>
      </c>
      <c r="F18" s="37">
        <f t="shared" si="1"/>
        <v>2196</v>
      </c>
      <c r="G18" s="36">
        <v>2196</v>
      </c>
    </row>
    <row r="19" spans="1:7" ht="18.75">
      <c r="A19" s="38">
        <v>290</v>
      </c>
      <c r="B19" s="36"/>
      <c r="C19" s="36">
        <v>1600</v>
      </c>
      <c r="D19" s="36"/>
      <c r="E19" s="36">
        <v>0</v>
      </c>
      <c r="F19" s="37">
        <f t="shared" si="1"/>
        <v>1600</v>
      </c>
      <c r="G19" s="36">
        <v>1600</v>
      </c>
    </row>
    <row r="20" spans="1:7" ht="18.75">
      <c r="A20" s="38">
        <v>340</v>
      </c>
      <c r="B20" s="36"/>
      <c r="C20" s="36">
        <v>650</v>
      </c>
      <c r="D20" s="36"/>
      <c r="E20" s="36">
        <v>0</v>
      </c>
      <c r="F20" s="37">
        <f t="shared" si="1"/>
        <v>650</v>
      </c>
      <c r="G20" s="36">
        <v>650</v>
      </c>
    </row>
    <row r="21" spans="2:7" ht="18.75">
      <c r="B21" s="37">
        <f aca="true" t="shared" si="2" ref="B21:G21">SUM(B15:B20)</f>
        <v>35360</v>
      </c>
      <c r="C21" s="37">
        <f t="shared" si="2"/>
        <v>108882.66</v>
      </c>
      <c r="D21" s="37">
        <f t="shared" si="2"/>
        <v>27148.56</v>
      </c>
      <c r="E21" s="37">
        <f t="shared" si="2"/>
        <v>34908.78</v>
      </c>
      <c r="F21" s="37">
        <f t="shared" si="2"/>
        <v>206300</v>
      </c>
      <c r="G21" s="37">
        <f t="shared" si="2"/>
        <v>206300</v>
      </c>
    </row>
  </sheetData>
  <sheetProtection/>
  <mergeCells count="3">
    <mergeCell ref="B13:F13"/>
    <mergeCell ref="B2:F2"/>
    <mergeCell ref="B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JurovaL</dc:creator>
  <cp:keywords/>
  <dc:description/>
  <cp:lastModifiedBy>Надежда</cp:lastModifiedBy>
  <cp:lastPrinted>2017-06-29T13:07:11Z</cp:lastPrinted>
  <dcterms:created xsi:type="dcterms:W3CDTF">2007-04-09T10:47:26Z</dcterms:created>
  <dcterms:modified xsi:type="dcterms:W3CDTF">2017-06-29T13:39:08Z</dcterms:modified>
  <cp:category/>
  <cp:version/>
  <cp:contentType/>
  <cp:contentStatus/>
</cp:coreProperties>
</file>